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Wade\Documents\WORKING FOLDER\Pusher\Master Forms\"/>
    </mc:Choice>
  </mc:AlternateContent>
  <xr:revisionPtr revIDLastSave="0" documentId="13_ncr:1_{7696B27D-A98C-4E80-868C-20DEAB3FBB2F}" xr6:coauthVersionLast="47" xr6:coauthVersionMax="47" xr10:uidLastSave="{00000000-0000-0000-0000-000000000000}"/>
  <workbookProtection workbookAlgorithmName="SHA-512" workbookHashValue="+K7D0lblDMWx3SLWhjGJNkQaXb7ubspzx5RHEPWjMau/QHkaz0ReioTZepR9B4mj8Yh5C0wI3ayFxKpb2z1+DQ==" workbookSaltValue="IYblNVV4SjXn3hiDtpcmyA==" workbookSpinCount="100000" lockStructure="1"/>
  <bookViews>
    <workbookView xWindow="-96" yWindow="-96" windowWidth="23232" windowHeight="12696" xr2:uid="{00000000-000D-0000-FFFF-FFFF00000000}"/>
  </bookViews>
  <sheets>
    <sheet name="HOLD BUY Sheet" sheetId="1" r:id="rId1"/>
    <sheet name="VOLUME BUY Sheet" sheetId="2" r:id="rId2"/>
    <sheet name="ORDER SUMMARY Sheet" sheetId="3" r:id="rId3"/>
  </sheets>
  <definedNames>
    <definedName name="_xlnm.Print_Area" localSheetId="0">'HOLD BUY Sheet'!$A$10:$AC$187</definedName>
    <definedName name="_xlnm.Print_Area" localSheetId="1">'VOLUME BUY Sheet'!$A$1:$X$63</definedName>
    <definedName name="_xlnm.Print_Titles" localSheetId="0">'HOLD BUY Sheet'!$1:$8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87" i="1" l="1"/>
  <c r="U187" i="1"/>
  <c r="I186" i="1" s="1"/>
  <c r="V184" i="1"/>
  <c r="AQ183" i="1" s="1"/>
  <c r="U184" i="1"/>
  <c r="V181" i="1"/>
  <c r="AM180" i="1" s="1"/>
  <c r="U181" i="1"/>
  <c r="I180" i="1" s="1"/>
  <c r="V178" i="1"/>
  <c r="AO177" i="1" s="1"/>
  <c r="U178" i="1"/>
  <c r="I177" i="1" s="1"/>
  <c r="V175" i="1"/>
  <c r="AQ174" i="1" s="1"/>
  <c r="U175" i="1"/>
  <c r="I174" i="1" s="1"/>
  <c r="V172" i="1"/>
  <c r="AL171" i="1" s="1"/>
  <c r="U172" i="1"/>
  <c r="V169" i="1"/>
  <c r="AN168" i="1" s="1"/>
  <c r="U169" i="1"/>
  <c r="I168" i="1" s="1"/>
  <c r="V166" i="1"/>
  <c r="U166" i="1"/>
  <c r="I165" i="1" s="1"/>
  <c r="V163" i="1"/>
  <c r="AN162" i="1" s="1"/>
  <c r="U163" i="1"/>
  <c r="I162" i="1" s="1"/>
  <c r="V160" i="1"/>
  <c r="AQ159" i="1" s="1"/>
  <c r="U160" i="1"/>
  <c r="V157" i="1"/>
  <c r="AL156" i="1" s="1"/>
  <c r="U157" i="1"/>
  <c r="I156" i="1" s="1"/>
  <c r="V154" i="1"/>
  <c r="AO153" i="1" s="1"/>
  <c r="U154" i="1"/>
  <c r="I153" i="1" s="1"/>
  <c r="V151" i="1"/>
  <c r="AJ150" i="1" s="1"/>
  <c r="U151" i="1"/>
  <c r="I150" i="1" s="1"/>
  <c r="V148" i="1"/>
  <c r="AM147" i="1" s="1"/>
  <c r="U148" i="1"/>
  <c r="V145" i="1"/>
  <c r="AP144" i="1" s="1"/>
  <c r="U145" i="1"/>
  <c r="I144" i="1" s="1"/>
  <c r="AQ186" i="1"/>
  <c r="AP186" i="1"/>
  <c r="AO186" i="1"/>
  <c r="AN186" i="1"/>
  <c r="AM186" i="1"/>
  <c r="AL186" i="1"/>
  <c r="AK186" i="1"/>
  <c r="AJ186" i="1"/>
  <c r="AI186" i="1"/>
  <c r="AH186" i="1"/>
  <c r="AG186" i="1"/>
  <c r="AF186" i="1"/>
  <c r="AE186" i="1"/>
  <c r="AO180" i="1"/>
  <c r="AN180" i="1"/>
  <c r="AG180" i="1"/>
  <c r="AF180" i="1"/>
  <c r="AQ177" i="1"/>
  <c r="AP177" i="1"/>
  <c r="AL177" i="1"/>
  <c r="AJ177" i="1"/>
  <c r="AI177" i="1"/>
  <c r="AH177" i="1"/>
  <c r="AN174" i="1"/>
  <c r="AM174" i="1"/>
  <c r="AL174" i="1"/>
  <c r="AK174" i="1"/>
  <c r="AJ174" i="1"/>
  <c r="AF174" i="1"/>
  <c r="AE174" i="1"/>
  <c r="AQ168" i="1"/>
  <c r="AP168" i="1"/>
  <c r="AO168" i="1"/>
  <c r="AM168" i="1"/>
  <c r="AL168" i="1"/>
  <c r="AK168" i="1"/>
  <c r="AJ168" i="1"/>
  <c r="AI168" i="1"/>
  <c r="AH168" i="1"/>
  <c r="AG168" i="1"/>
  <c r="AF168" i="1"/>
  <c r="AE168" i="1"/>
  <c r="AQ165" i="1"/>
  <c r="AP165" i="1"/>
  <c r="AO165" i="1"/>
  <c r="AN165" i="1"/>
  <c r="AM165" i="1"/>
  <c r="AL165" i="1"/>
  <c r="AK165" i="1"/>
  <c r="AJ165" i="1"/>
  <c r="AI165" i="1"/>
  <c r="AH165" i="1"/>
  <c r="AG165" i="1"/>
  <c r="AF165" i="1"/>
  <c r="AE165" i="1"/>
  <c r="AQ162" i="1"/>
  <c r="AP162" i="1"/>
  <c r="AO162" i="1"/>
  <c r="AI162" i="1"/>
  <c r="AH162" i="1"/>
  <c r="AG162" i="1"/>
  <c r="AO156" i="1"/>
  <c r="AN156" i="1"/>
  <c r="AM156" i="1"/>
  <c r="AG156" i="1"/>
  <c r="AF156" i="1"/>
  <c r="AE156" i="1"/>
  <c r="AQ153" i="1"/>
  <c r="AP153" i="1"/>
  <c r="AM153" i="1"/>
  <c r="AK153" i="1"/>
  <c r="AJ153" i="1"/>
  <c r="AI153" i="1"/>
  <c r="AH153" i="1"/>
  <c r="AE153" i="1"/>
  <c r="AO150" i="1"/>
  <c r="AM150" i="1"/>
  <c r="AL150" i="1"/>
  <c r="AK150" i="1"/>
  <c r="AG150" i="1"/>
  <c r="AE150" i="1"/>
  <c r="AO147" i="1"/>
  <c r="AQ144" i="1"/>
  <c r="AO144" i="1"/>
  <c r="AK144" i="1"/>
  <c r="AJ144" i="1"/>
  <c r="AI144" i="1"/>
  <c r="AG144" i="1"/>
  <c r="AQ136" i="1"/>
  <c r="AP136" i="1"/>
  <c r="AO136" i="1"/>
  <c r="AN136" i="1"/>
  <c r="AM136" i="1"/>
  <c r="AL136" i="1"/>
  <c r="AK136" i="1"/>
  <c r="AJ136" i="1"/>
  <c r="AI136" i="1"/>
  <c r="AH136" i="1"/>
  <c r="AG136" i="1"/>
  <c r="AF136" i="1"/>
  <c r="AE136" i="1"/>
  <c r="AQ135" i="1"/>
  <c r="AP135" i="1"/>
  <c r="AO135" i="1"/>
  <c r="AN135" i="1"/>
  <c r="AM135" i="1"/>
  <c r="AL135" i="1"/>
  <c r="AK135" i="1"/>
  <c r="AJ135" i="1"/>
  <c r="AI135" i="1"/>
  <c r="AH135" i="1"/>
  <c r="AG135" i="1"/>
  <c r="AF135" i="1"/>
  <c r="AE135" i="1"/>
  <c r="AQ134" i="1"/>
  <c r="AP134" i="1"/>
  <c r="AO134" i="1"/>
  <c r="AN134" i="1"/>
  <c r="AM134" i="1"/>
  <c r="AL134" i="1"/>
  <c r="AK134" i="1"/>
  <c r="AJ134" i="1"/>
  <c r="AI134" i="1"/>
  <c r="AH134" i="1"/>
  <c r="AG134" i="1"/>
  <c r="AF134" i="1"/>
  <c r="AE134" i="1"/>
  <c r="AQ133" i="1"/>
  <c r="AP133" i="1"/>
  <c r="AO133" i="1"/>
  <c r="AN133" i="1"/>
  <c r="AM133" i="1"/>
  <c r="AL133" i="1"/>
  <c r="AK133" i="1"/>
  <c r="AJ133" i="1"/>
  <c r="AI133" i="1"/>
  <c r="AH133" i="1"/>
  <c r="AG133" i="1"/>
  <c r="AF133" i="1"/>
  <c r="AE133" i="1"/>
  <c r="AQ132" i="1"/>
  <c r="AP132" i="1"/>
  <c r="AO132" i="1"/>
  <c r="AN132" i="1"/>
  <c r="AM132" i="1"/>
  <c r="AL132" i="1"/>
  <c r="AK132" i="1"/>
  <c r="AJ132" i="1"/>
  <c r="AI132" i="1"/>
  <c r="AH132" i="1"/>
  <c r="AG132" i="1"/>
  <c r="AF132" i="1"/>
  <c r="AE132" i="1"/>
  <c r="AQ131" i="1"/>
  <c r="AP131" i="1"/>
  <c r="AO131" i="1"/>
  <c r="AN131" i="1"/>
  <c r="AM131" i="1"/>
  <c r="AL131" i="1"/>
  <c r="AK131" i="1"/>
  <c r="AJ131" i="1"/>
  <c r="AI131" i="1"/>
  <c r="AH131" i="1"/>
  <c r="AG131" i="1"/>
  <c r="AF131" i="1"/>
  <c r="AE131" i="1"/>
  <c r="AQ130" i="1"/>
  <c r="AP130" i="1"/>
  <c r="AO130" i="1"/>
  <c r="AN130" i="1"/>
  <c r="AM130" i="1"/>
  <c r="AL130" i="1"/>
  <c r="AK130" i="1"/>
  <c r="AJ130" i="1"/>
  <c r="AI130" i="1"/>
  <c r="AH130" i="1"/>
  <c r="AG130" i="1"/>
  <c r="AF130" i="1"/>
  <c r="AE130" i="1"/>
  <c r="AQ129" i="1"/>
  <c r="AP129" i="1"/>
  <c r="AO129" i="1"/>
  <c r="AN129" i="1"/>
  <c r="AM129" i="1"/>
  <c r="AL129" i="1"/>
  <c r="AK129" i="1"/>
  <c r="AJ129" i="1"/>
  <c r="AI129" i="1"/>
  <c r="AH129" i="1"/>
  <c r="AG129" i="1"/>
  <c r="AF129" i="1"/>
  <c r="AE129" i="1"/>
  <c r="AQ128" i="1"/>
  <c r="AP128" i="1"/>
  <c r="AO128" i="1"/>
  <c r="AN128" i="1"/>
  <c r="AM128" i="1"/>
  <c r="AL128" i="1"/>
  <c r="AK128" i="1"/>
  <c r="AJ128" i="1"/>
  <c r="AI128" i="1"/>
  <c r="AH128" i="1"/>
  <c r="AG128" i="1"/>
  <c r="AF128" i="1"/>
  <c r="AE128" i="1"/>
  <c r="AQ127" i="1"/>
  <c r="AP127" i="1"/>
  <c r="AO127" i="1"/>
  <c r="AN127" i="1"/>
  <c r="AM127" i="1"/>
  <c r="AL127" i="1"/>
  <c r="AK127" i="1"/>
  <c r="AJ127" i="1"/>
  <c r="AI127" i="1"/>
  <c r="AH127" i="1"/>
  <c r="AG127" i="1"/>
  <c r="AF127" i="1"/>
  <c r="AE127" i="1"/>
  <c r="AQ126" i="1"/>
  <c r="AP126" i="1"/>
  <c r="AO126" i="1"/>
  <c r="AN126" i="1"/>
  <c r="AM126" i="1"/>
  <c r="AL126" i="1"/>
  <c r="AK126" i="1"/>
  <c r="AJ126" i="1"/>
  <c r="AI126" i="1"/>
  <c r="AH126" i="1"/>
  <c r="AG126" i="1"/>
  <c r="AF126" i="1"/>
  <c r="AE126" i="1"/>
  <c r="AQ125" i="1"/>
  <c r="AP125" i="1"/>
  <c r="AO125" i="1"/>
  <c r="AN125" i="1"/>
  <c r="AM125" i="1"/>
  <c r="AL125" i="1"/>
  <c r="AK125" i="1"/>
  <c r="AJ125" i="1"/>
  <c r="AI125" i="1"/>
  <c r="AH125" i="1"/>
  <c r="AG125" i="1"/>
  <c r="AF125" i="1"/>
  <c r="AE125" i="1"/>
  <c r="AQ124" i="1"/>
  <c r="AP124" i="1"/>
  <c r="AO124" i="1"/>
  <c r="AN124" i="1"/>
  <c r="AM124" i="1"/>
  <c r="AL124" i="1"/>
  <c r="AK124" i="1"/>
  <c r="AJ124" i="1"/>
  <c r="AI124" i="1"/>
  <c r="AH124" i="1"/>
  <c r="AG124" i="1"/>
  <c r="AF124" i="1"/>
  <c r="AE124" i="1"/>
  <c r="AQ123" i="1"/>
  <c r="AP123" i="1"/>
  <c r="AO123" i="1"/>
  <c r="AN123" i="1"/>
  <c r="AM123" i="1"/>
  <c r="AL123" i="1"/>
  <c r="AK123" i="1"/>
  <c r="AJ123" i="1"/>
  <c r="AI123" i="1"/>
  <c r="AH123" i="1"/>
  <c r="AG123" i="1"/>
  <c r="AF123" i="1"/>
  <c r="AE123" i="1"/>
  <c r="AQ122" i="1"/>
  <c r="AP122" i="1"/>
  <c r="AO122" i="1"/>
  <c r="AN122" i="1"/>
  <c r="AM122" i="1"/>
  <c r="AL122" i="1"/>
  <c r="AK122" i="1"/>
  <c r="AJ122" i="1"/>
  <c r="AI122" i="1"/>
  <c r="AH122" i="1"/>
  <c r="AG122" i="1"/>
  <c r="AF122" i="1"/>
  <c r="AE122" i="1"/>
  <c r="AQ121" i="1"/>
  <c r="AP121" i="1"/>
  <c r="AO121" i="1"/>
  <c r="AN121" i="1"/>
  <c r="AM121" i="1"/>
  <c r="AL121" i="1"/>
  <c r="AK121" i="1"/>
  <c r="AJ121" i="1"/>
  <c r="AI121" i="1"/>
  <c r="AH121" i="1"/>
  <c r="AG121" i="1"/>
  <c r="AF121" i="1"/>
  <c r="AE121" i="1"/>
  <c r="AQ120" i="1"/>
  <c r="AP120" i="1"/>
  <c r="AO120" i="1"/>
  <c r="AN120" i="1"/>
  <c r="AM120" i="1"/>
  <c r="AL120" i="1"/>
  <c r="AK120" i="1"/>
  <c r="AJ120" i="1"/>
  <c r="AI120" i="1"/>
  <c r="AH120" i="1"/>
  <c r="AG120" i="1"/>
  <c r="AF120" i="1"/>
  <c r="AE120" i="1"/>
  <c r="AQ119" i="1"/>
  <c r="AP119" i="1"/>
  <c r="AO119" i="1"/>
  <c r="AN119" i="1"/>
  <c r="AM119" i="1"/>
  <c r="AL119" i="1"/>
  <c r="AK119" i="1"/>
  <c r="AJ119" i="1"/>
  <c r="AI119" i="1"/>
  <c r="AH119" i="1"/>
  <c r="AG119" i="1"/>
  <c r="AF119" i="1"/>
  <c r="AE119" i="1"/>
  <c r="AQ118" i="1"/>
  <c r="AP118" i="1"/>
  <c r="AO118" i="1"/>
  <c r="AN118" i="1"/>
  <c r="AM118" i="1"/>
  <c r="AL118" i="1"/>
  <c r="AK118" i="1"/>
  <c r="AJ118" i="1"/>
  <c r="AI118" i="1"/>
  <c r="AH118" i="1"/>
  <c r="AG118" i="1"/>
  <c r="AF118" i="1"/>
  <c r="AE118" i="1"/>
  <c r="AQ117" i="1"/>
  <c r="AP117" i="1"/>
  <c r="AO117" i="1"/>
  <c r="AN117" i="1"/>
  <c r="AM117" i="1"/>
  <c r="AL117" i="1"/>
  <c r="AK117" i="1"/>
  <c r="AJ117" i="1"/>
  <c r="AI117" i="1"/>
  <c r="AH117" i="1"/>
  <c r="AG117" i="1"/>
  <c r="AF117" i="1"/>
  <c r="AE117" i="1"/>
  <c r="AQ116" i="1"/>
  <c r="AP116" i="1"/>
  <c r="AO116" i="1"/>
  <c r="AN116" i="1"/>
  <c r="AM116" i="1"/>
  <c r="AL116" i="1"/>
  <c r="AK116" i="1"/>
  <c r="AJ116" i="1"/>
  <c r="AI116" i="1"/>
  <c r="AH116" i="1"/>
  <c r="AG116" i="1"/>
  <c r="AF116" i="1"/>
  <c r="AE116" i="1"/>
  <c r="AQ115" i="1"/>
  <c r="AP115" i="1"/>
  <c r="AO115" i="1"/>
  <c r="AN115" i="1"/>
  <c r="AM115" i="1"/>
  <c r="AL115" i="1"/>
  <c r="AK115" i="1"/>
  <c r="AJ115" i="1"/>
  <c r="AI115" i="1"/>
  <c r="AH115" i="1"/>
  <c r="AG115" i="1"/>
  <c r="AF115" i="1"/>
  <c r="AE115" i="1"/>
  <c r="AQ114" i="1"/>
  <c r="AP114" i="1"/>
  <c r="AO114" i="1"/>
  <c r="AN114" i="1"/>
  <c r="AM114" i="1"/>
  <c r="AL114" i="1"/>
  <c r="AK114" i="1"/>
  <c r="AJ114" i="1"/>
  <c r="AI114" i="1"/>
  <c r="AH114" i="1"/>
  <c r="AG114" i="1"/>
  <c r="AF114" i="1"/>
  <c r="AE114" i="1"/>
  <c r="AQ113" i="1"/>
  <c r="AP113" i="1"/>
  <c r="AO113" i="1"/>
  <c r="AN113" i="1"/>
  <c r="AM113" i="1"/>
  <c r="AL113" i="1"/>
  <c r="AK113" i="1"/>
  <c r="AJ113" i="1"/>
  <c r="AI113" i="1"/>
  <c r="AH113" i="1"/>
  <c r="AG113" i="1"/>
  <c r="AF113" i="1"/>
  <c r="AE113" i="1"/>
  <c r="AQ112" i="1"/>
  <c r="AP112" i="1"/>
  <c r="AO112" i="1"/>
  <c r="AN112" i="1"/>
  <c r="AM112" i="1"/>
  <c r="AL112" i="1"/>
  <c r="AK112" i="1"/>
  <c r="AJ112" i="1"/>
  <c r="AI112" i="1"/>
  <c r="AH112" i="1"/>
  <c r="AG112" i="1"/>
  <c r="AF112" i="1"/>
  <c r="AE112" i="1"/>
  <c r="AQ111" i="1"/>
  <c r="AP111" i="1"/>
  <c r="AO111" i="1"/>
  <c r="AN111" i="1"/>
  <c r="AM111" i="1"/>
  <c r="AL111" i="1"/>
  <c r="AK111" i="1"/>
  <c r="AJ111" i="1"/>
  <c r="AI111" i="1"/>
  <c r="AH111" i="1"/>
  <c r="AG111" i="1"/>
  <c r="AF111" i="1"/>
  <c r="AE111" i="1"/>
  <c r="AQ110" i="1"/>
  <c r="AP110" i="1"/>
  <c r="AO110" i="1"/>
  <c r="AN110" i="1"/>
  <c r="AM110" i="1"/>
  <c r="AL110" i="1"/>
  <c r="AK110" i="1"/>
  <c r="AJ110" i="1"/>
  <c r="AI110" i="1"/>
  <c r="AH110" i="1"/>
  <c r="AG110" i="1"/>
  <c r="AF110" i="1"/>
  <c r="AE110" i="1"/>
  <c r="AQ109" i="1"/>
  <c r="AP109" i="1"/>
  <c r="AO109" i="1"/>
  <c r="AN109" i="1"/>
  <c r="AM109" i="1"/>
  <c r="AL109" i="1"/>
  <c r="AK109" i="1"/>
  <c r="AJ109" i="1"/>
  <c r="AI109" i="1"/>
  <c r="AH109" i="1"/>
  <c r="AG109" i="1"/>
  <c r="AF109" i="1"/>
  <c r="AE109" i="1"/>
  <c r="AQ108" i="1"/>
  <c r="AP108" i="1"/>
  <c r="AO108" i="1"/>
  <c r="AN108" i="1"/>
  <c r="AM108" i="1"/>
  <c r="AL108" i="1"/>
  <c r="AK108" i="1"/>
  <c r="AJ108" i="1"/>
  <c r="AI108" i="1"/>
  <c r="AH108" i="1"/>
  <c r="AG108" i="1"/>
  <c r="AF108" i="1"/>
  <c r="AE108" i="1"/>
  <c r="AQ107" i="1"/>
  <c r="AP107" i="1"/>
  <c r="AO107" i="1"/>
  <c r="AN107" i="1"/>
  <c r="AM107" i="1"/>
  <c r="AL107" i="1"/>
  <c r="AK107" i="1"/>
  <c r="AJ107" i="1"/>
  <c r="AI107" i="1"/>
  <c r="AH107" i="1"/>
  <c r="AG107" i="1"/>
  <c r="AF107" i="1"/>
  <c r="AE107" i="1"/>
  <c r="AQ106" i="1"/>
  <c r="AP106" i="1"/>
  <c r="AO106" i="1"/>
  <c r="AN106" i="1"/>
  <c r="AM106" i="1"/>
  <c r="AL106" i="1"/>
  <c r="AK106" i="1"/>
  <c r="AJ106" i="1"/>
  <c r="AI106" i="1"/>
  <c r="AH106" i="1"/>
  <c r="AG106" i="1"/>
  <c r="AF106" i="1"/>
  <c r="AE106" i="1"/>
  <c r="AQ105" i="1"/>
  <c r="AP105" i="1"/>
  <c r="AO105" i="1"/>
  <c r="AN105" i="1"/>
  <c r="AM105" i="1"/>
  <c r="AL105" i="1"/>
  <c r="AK105" i="1"/>
  <c r="AJ105" i="1"/>
  <c r="AI105" i="1"/>
  <c r="AH105" i="1"/>
  <c r="AG105" i="1"/>
  <c r="AF105" i="1"/>
  <c r="AE105" i="1"/>
  <c r="AQ104" i="1"/>
  <c r="AP104" i="1"/>
  <c r="AO104" i="1"/>
  <c r="AN104" i="1"/>
  <c r="AM104" i="1"/>
  <c r="AL104" i="1"/>
  <c r="AK104" i="1"/>
  <c r="AJ104" i="1"/>
  <c r="AI104" i="1"/>
  <c r="AH104" i="1"/>
  <c r="AG104" i="1"/>
  <c r="AF104" i="1"/>
  <c r="AE104" i="1"/>
  <c r="AQ103" i="1"/>
  <c r="AP103" i="1"/>
  <c r="AO103" i="1"/>
  <c r="AN103" i="1"/>
  <c r="AM103" i="1"/>
  <c r="AL103" i="1"/>
  <c r="AK103" i="1"/>
  <c r="AJ103" i="1"/>
  <c r="AI103" i="1"/>
  <c r="AH103" i="1"/>
  <c r="AG103" i="1"/>
  <c r="AF103" i="1"/>
  <c r="AE103" i="1"/>
  <c r="AQ102" i="1"/>
  <c r="AP102" i="1"/>
  <c r="AO102" i="1"/>
  <c r="AN102" i="1"/>
  <c r="AM102" i="1"/>
  <c r="AL102" i="1"/>
  <c r="AK102" i="1"/>
  <c r="AJ102" i="1"/>
  <c r="AI102" i="1"/>
  <c r="AH102" i="1"/>
  <c r="AG102" i="1"/>
  <c r="AF102" i="1"/>
  <c r="AE102" i="1"/>
  <c r="AQ101" i="1"/>
  <c r="AP101" i="1"/>
  <c r="AO101" i="1"/>
  <c r="AN101" i="1"/>
  <c r="AM101" i="1"/>
  <c r="AL101" i="1"/>
  <c r="AK101" i="1"/>
  <c r="AJ101" i="1"/>
  <c r="AI101" i="1"/>
  <c r="AH101" i="1"/>
  <c r="AG101" i="1"/>
  <c r="AF101" i="1"/>
  <c r="AE101" i="1"/>
  <c r="AQ100" i="1"/>
  <c r="AP100" i="1"/>
  <c r="AO100" i="1"/>
  <c r="AN100" i="1"/>
  <c r="AM100" i="1"/>
  <c r="AL100" i="1"/>
  <c r="AK100" i="1"/>
  <c r="AJ100" i="1"/>
  <c r="AI100" i="1"/>
  <c r="AH100" i="1"/>
  <c r="AG100" i="1"/>
  <c r="AF100" i="1"/>
  <c r="AE100" i="1"/>
  <c r="AQ99" i="1"/>
  <c r="AP99" i="1"/>
  <c r="AO99" i="1"/>
  <c r="AN99" i="1"/>
  <c r="AM99" i="1"/>
  <c r="AL99" i="1"/>
  <c r="AK99" i="1"/>
  <c r="AJ99" i="1"/>
  <c r="AI99" i="1"/>
  <c r="AH99" i="1"/>
  <c r="AG99" i="1"/>
  <c r="AF99" i="1"/>
  <c r="AE99" i="1"/>
  <c r="AQ98" i="1"/>
  <c r="AP98" i="1"/>
  <c r="AO98" i="1"/>
  <c r="AN98" i="1"/>
  <c r="AM98" i="1"/>
  <c r="AL98" i="1"/>
  <c r="AK98" i="1"/>
  <c r="AJ98" i="1"/>
  <c r="AI98" i="1"/>
  <c r="AH98" i="1"/>
  <c r="AG98" i="1"/>
  <c r="AF98" i="1"/>
  <c r="AE98" i="1"/>
  <c r="AQ97" i="1"/>
  <c r="AP97" i="1"/>
  <c r="AO97" i="1"/>
  <c r="AN97" i="1"/>
  <c r="AM97" i="1"/>
  <c r="AL97" i="1"/>
  <c r="AK97" i="1"/>
  <c r="AJ97" i="1"/>
  <c r="AI97" i="1"/>
  <c r="AH97" i="1"/>
  <c r="AG97" i="1"/>
  <c r="AF97" i="1"/>
  <c r="AE97" i="1"/>
  <c r="AQ96" i="1"/>
  <c r="AP96" i="1"/>
  <c r="AO96" i="1"/>
  <c r="AN96" i="1"/>
  <c r="AM96" i="1"/>
  <c r="AL96" i="1"/>
  <c r="AK96" i="1"/>
  <c r="AJ96" i="1"/>
  <c r="AI96" i="1"/>
  <c r="AH96" i="1"/>
  <c r="AG96" i="1"/>
  <c r="AF96" i="1"/>
  <c r="AE96" i="1"/>
  <c r="AQ95" i="1"/>
  <c r="AP95" i="1"/>
  <c r="AO95" i="1"/>
  <c r="AN95" i="1"/>
  <c r="AM95" i="1"/>
  <c r="AL95" i="1"/>
  <c r="AK95" i="1"/>
  <c r="AJ95" i="1"/>
  <c r="AI95" i="1"/>
  <c r="AH95" i="1"/>
  <c r="AG95" i="1"/>
  <c r="AF95" i="1"/>
  <c r="AE95" i="1"/>
  <c r="AQ94" i="1"/>
  <c r="AP94" i="1"/>
  <c r="AO94" i="1"/>
  <c r="AN94" i="1"/>
  <c r="AM94" i="1"/>
  <c r="AL94" i="1"/>
  <c r="AK94" i="1"/>
  <c r="AJ94" i="1"/>
  <c r="AI94" i="1"/>
  <c r="AH94" i="1"/>
  <c r="AG94" i="1"/>
  <c r="AF94" i="1"/>
  <c r="AE94" i="1"/>
  <c r="AQ93" i="1"/>
  <c r="AP93" i="1"/>
  <c r="AO93" i="1"/>
  <c r="AN93" i="1"/>
  <c r="AM93" i="1"/>
  <c r="AL93" i="1"/>
  <c r="AK93" i="1"/>
  <c r="AJ93" i="1"/>
  <c r="AI93" i="1"/>
  <c r="AH93" i="1"/>
  <c r="AG93" i="1"/>
  <c r="AF93" i="1"/>
  <c r="AE93" i="1"/>
  <c r="AQ92" i="1"/>
  <c r="AP92" i="1"/>
  <c r="AO92" i="1"/>
  <c r="AN92" i="1"/>
  <c r="AM92" i="1"/>
  <c r="AL92" i="1"/>
  <c r="AK92" i="1"/>
  <c r="AJ92" i="1"/>
  <c r="AI92" i="1"/>
  <c r="AH92" i="1"/>
  <c r="AG92" i="1"/>
  <c r="AF92" i="1"/>
  <c r="AE92" i="1"/>
  <c r="AQ91" i="1"/>
  <c r="AP91" i="1"/>
  <c r="AO91" i="1"/>
  <c r="AN91" i="1"/>
  <c r="AM91" i="1"/>
  <c r="AL91" i="1"/>
  <c r="AK91" i="1"/>
  <c r="AJ91" i="1"/>
  <c r="AI91" i="1"/>
  <c r="AH91" i="1"/>
  <c r="AG91" i="1"/>
  <c r="AF91" i="1"/>
  <c r="AE91" i="1"/>
  <c r="AQ90" i="1"/>
  <c r="AP90" i="1"/>
  <c r="AO90" i="1"/>
  <c r="AN90" i="1"/>
  <c r="AM90" i="1"/>
  <c r="AL90" i="1"/>
  <c r="AK90" i="1"/>
  <c r="AJ90" i="1"/>
  <c r="AI90" i="1"/>
  <c r="AH90" i="1"/>
  <c r="AG90" i="1"/>
  <c r="AF90" i="1"/>
  <c r="AE90" i="1"/>
  <c r="AQ89" i="1"/>
  <c r="AP89" i="1"/>
  <c r="AO89" i="1"/>
  <c r="AN89" i="1"/>
  <c r="AM89" i="1"/>
  <c r="AL89" i="1"/>
  <c r="AK89" i="1"/>
  <c r="AJ89" i="1"/>
  <c r="AI89" i="1"/>
  <c r="AH89" i="1"/>
  <c r="AG89" i="1"/>
  <c r="AF89" i="1"/>
  <c r="AE89" i="1"/>
  <c r="AQ88" i="1"/>
  <c r="AP88" i="1"/>
  <c r="AO88" i="1"/>
  <c r="AN88" i="1"/>
  <c r="AM88" i="1"/>
  <c r="AL88" i="1"/>
  <c r="AK88" i="1"/>
  <c r="AJ88" i="1"/>
  <c r="AI88" i="1"/>
  <c r="AH88" i="1"/>
  <c r="AG88" i="1"/>
  <c r="AF88" i="1"/>
  <c r="AE88" i="1"/>
  <c r="AQ87" i="1"/>
  <c r="AP87" i="1"/>
  <c r="AO87" i="1"/>
  <c r="AN87" i="1"/>
  <c r="AM87" i="1"/>
  <c r="AL87" i="1"/>
  <c r="AK87" i="1"/>
  <c r="AJ87" i="1"/>
  <c r="AI87" i="1"/>
  <c r="AH87" i="1"/>
  <c r="AG87" i="1"/>
  <c r="AF87" i="1"/>
  <c r="AE87" i="1"/>
  <c r="AQ86" i="1"/>
  <c r="AP86" i="1"/>
  <c r="AO86" i="1"/>
  <c r="AN86" i="1"/>
  <c r="AM86" i="1"/>
  <c r="AL86" i="1"/>
  <c r="AK86" i="1"/>
  <c r="AJ86" i="1"/>
  <c r="AI86" i="1"/>
  <c r="AH86" i="1"/>
  <c r="AG86" i="1"/>
  <c r="AF86" i="1"/>
  <c r="AE86" i="1"/>
  <c r="AQ85" i="1"/>
  <c r="AP85" i="1"/>
  <c r="AO85" i="1"/>
  <c r="AN85" i="1"/>
  <c r="AM85" i="1"/>
  <c r="AL85" i="1"/>
  <c r="AK85" i="1"/>
  <c r="AJ85" i="1"/>
  <c r="AI85" i="1"/>
  <c r="AH85" i="1"/>
  <c r="AG85" i="1"/>
  <c r="AF85" i="1"/>
  <c r="AE85" i="1"/>
  <c r="AQ84" i="1"/>
  <c r="AP84" i="1"/>
  <c r="AO84" i="1"/>
  <c r="AN84" i="1"/>
  <c r="AM84" i="1"/>
  <c r="AL84" i="1"/>
  <c r="AK84" i="1"/>
  <c r="AJ84" i="1"/>
  <c r="AI84" i="1"/>
  <c r="AH84" i="1"/>
  <c r="AG84" i="1"/>
  <c r="AF84" i="1"/>
  <c r="AE84" i="1"/>
  <c r="AQ83" i="1"/>
  <c r="AP83" i="1"/>
  <c r="AO83" i="1"/>
  <c r="AN83" i="1"/>
  <c r="AM83" i="1"/>
  <c r="AL83" i="1"/>
  <c r="AK83" i="1"/>
  <c r="AJ83" i="1"/>
  <c r="AI83" i="1"/>
  <c r="AH83" i="1"/>
  <c r="AG83" i="1"/>
  <c r="AF83" i="1"/>
  <c r="AE83" i="1"/>
  <c r="AQ82" i="1"/>
  <c r="AP82" i="1"/>
  <c r="AO82" i="1"/>
  <c r="AN82" i="1"/>
  <c r="AM82" i="1"/>
  <c r="AL82" i="1"/>
  <c r="AK82" i="1"/>
  <c r="AJ82" i="1"/>
  <c r="AI82" i="1"/>
  <c r="AH82" i="1"/>
  <c r="AG82" i="1"/>
  <c r="AF82" i="1"/>
  <c r="AE82" i="1"/>
  <c r="AQ81" i="1"/>
  <c r="AP81" i="1"/>
  <c r="AO81" i="1"/>
  <c r="AN81" i="1"/>
  <c r="AM81" i="1"/>
  <c r="AL81" i="1"/>
  <c r="AK81" i="1"/>
  <c r="AJ81" i="1"/>
  <c r="AI81" i="1"/>
  <c r="AH81" i="1"/>
  <c r="AG81" i="1"/>
  <c r="AF81" i="1"/>
  <c r="AE81" i="1"/>
  <c r="AQ80" i="1"/>
  <c r="AP80" i="1"/>
  <c r="AO80" i="1"/>
  <c r="AN80" i="1"/>
  <c r="AM80" i="1"/>
  <c r="AL80" i="1"/>
  <c r="AK80" i="1"/>
  <c r="AJ80" i="1"/>
  <c r="AI80" i="1"/>
  <c r="AH80" i="1"/>
  <c r="AG80" i="1"/>
  <c r="AF80" i="1"/>
  <c r="AE80" i="1"/>
  <c r="AQ79" i="1"/>
  <c r="AP79" i="1"/>
  <c r="AO79" i="1"/>
  <c r="AN79" i="1"/>
  <c r="AM79" i="1"/>
  <c r="AL79" i="1"/>
  <c r="AK79" i="1"/>
  <c r="AJ79" i="1"/>
  <c r="AI79" i="1"/>
  <c r="AH79" i="1"/>
  <c r="AG79" i="1"/>
  <c r="AF79" i="1"/>
  <c r="AE79" i="1"/>
  <c r="AQ78" i="1"/>
  <c r="AP78" i="1"/>
  <c r="AO78" i="1"/>
  <c r="AN78" i="1"/>
  <c r="AM78" i="1"/>
  <c r="AL78" i="1"/>
  <c r="AK78" i="1"/>
  <c r="AJ78" i="1"/>
  <c r="AI78" i="1"/>
  <c r="AH78" i="1"/>
  <c r="AG78" i="1"/>
  <c r="AF78" i="1"/>
  <c r="AE78" i="1"/>
  <c r="AQ77" i="1"/>
  <c r="AP77" i="1"/>
  <c r="AO77" i="1"/>
  <c r="AN77" i="1"/>
  <c r="AM77" i="1"/>
  <c r="AL77" i="1"/>
  <c r="AK77" i="1"/>
  <c r="AJ77" i="1"/>
  <c r="AI77" i="1"/>
  <c r="AH77" i="1"/>
  <c r="AG77" i="1"/>
  <c r="AF77" i="1"/>
  <c r="AE77" i="1"/>
  <c r="AQ76" i="1"/>
  <c r="AP76" i="1"/>
  <c r="AO76" i="1"/>
  <c r="AN76" i="1"/>
  <c r="AM76" i="1"/>
  <c r="AL76" i="1"/>
  <c r="AK76" i="1"/>
  <c r="AJ76" i="1"/>
  <c r="AI76" i="1"/>
  <c r="AH76" i="1"/>
  <c r="AG76" i="1"/>
  <c r="AF76" i="1"/>
  <c r="AE76" i="1"/>
  <c r="AQ75" i="1"/>
  <c r="AP75" i="1"/>
  <c r="AO75" i="1"/>
  <c r="AN75" i="1"/>
  <c r="AM75" i="1"/>
  <c r="AL75" i="1"/>
  <c r="AK75" i="1"/>
  <c r="AJ75" i="1"/>
  <c r="AI75" i="1"/>
  <c r="AH75" i="1"/>
  <c r="AG75" i="1"/>
  <c r="AF75" i="1"/>
  <c r="AE75" i="1"/>
  <c r="AQ74" i="1"/>
  <c r="AP74" i="1"/>
  <c r="AO74" i="1"/>
  <c r="AN74" i="1"/>
  <c r="AM74" i="1"/>
  <c r="AL74" i="1"/>
  <c r="AK74" i="1"/>
  <c r="AJ74" i="1"/>
  <c r="AI74" i="1"/>
  <c r="AH74" i="1"/>
  <c r="AG74" i="1"/>
  <c r="AF74" i="1"/>
  <c r="AE74" i="1"/>
  <c r="AQ73" i="1"/>
  <c r="AP73" i="1"/>
  <c r="AO73" i="1"/>
  <c r="AN73" i="1"/>
  <c r="AM73" i="1"/>
  <c r="AL73" i="1"/>
  <c r="AK73" i="1"/>
  <c r="AJ73" i="1"/>
  <c r="AI73" i="1"/>
  <c r="AH73" i="1"/>
  <c r="AG73" i="1"/>
  <c r="AF73" i="1"/>
  <c r="AE73" i="1"/>
  <c r="AQ72" i="1"/>
  <c r="AP72" i="1"/>
  <c r="AO72" i="1"/>
  <c r="AN72" i="1"/>
  <c r="AM72" i="1"/>
  <c r="AL72" i="1"/>
  <c r="AK72" i="1"/>
  <c r="AJ72" i="1"/>
  <c r="AI72" i="1"/>
  <c r="AH72" i="1"/>
  <c r="AG72" i="1"/>
  <c r="AF72" i="1"/>
  <c r="AE72" i="1"/>
  <c r="AQ71" i="1"/>
  <c r="AP71" i="1"/>
  <c r="AO71" i="1"/>
  <c r="AN71" i="1"/>
  <c r="AM71" i="1"/>
  <c r="AL71" i="1"/>
  <c r="AK71" i="1"/>
  <c r="AJ71" i="1"/>
  <c r="AI71" i="1"/>
  <c r="AH71" i="1"/>
  <c r="AG71" i="1"/>
  <c r="AF71" i="1"/>
  <c r="AE71" i="1"/>
  <c r="AQ70" i="1"/>
  <c r="AP70" i="1"/>
  <c r="AO70" i="1"/>
  <c r="AN70" i="1"/>
  <c r="AM70" i="1"/>
  <c r="AL70" i="1"/>
  <c r="AK70" i="1"/>
  <c r="AJ70" i="1"/>
  <c r="AI70" i="1"/>
  <c r="AH70" i="1"/>
  <c r="AG70" i="1"/>
  <c r="AF70" i="1"/>
  <c r="AE70" i="1"/>
  <c r="AQ69" i="1"/>
  <c r="AP69" i="1"/>
  <c r="AO69" i="1"/>
  <c r="AN69" i="1"/>
  <c r="AM69" i="1"/>
  <c r="AL69" i="1"/>
  <c r="AK69" i="1"/>
  <c r="AJ69" i="1"/>
  <c r="AI69" i="1"/>
  <c r="AH69" i="1"/>
  <c r="AG69" i="1"/>
  <c r="AF69" i="1"/>
  <c r="AE69" i="1"/>
  <c r="AQ68" i="1"/>
  <c r="AP68" i="1"/>
  <c r="AO68" i="1"/>
  <c r="AN68" i="1"/>
  <c r="AM68" i="1"/>
  <c r="AL68" i="1"/>
  <c r="AK68" i="1"/>
  <c r="AJ68" i="1"/>
  <c r="AI68" i="1"/>
  <c r="AH68" i="1"/>
  <c r="AG68" i="1"/>
  <c r="AF68" i="1"/>
  <c r="AE68" i="1"/>
  <c r="AQ67" i="1"/>
  <c r="AP67" i="1"/>
  <c r="AO67" i="1"/>
  <c r="AN67" i="1"/>
  <c r="AM67" i="1"/>
  <c r="AL67" i="1"/>
  <c r="AK67" i="1"/>
  <c r="AJ67" i="1"/>
  <c r="AI67" i="1"/>
  <c r="AH67" i="1"/>
  <c r="AG67" i="1"/>
  <c r="AF67" i="1"/>
  <c r="AE67" i="1"/>
  <c r="AQ66" i="1"/>
  <c r="AP66" i="1"/>
  <c r="AO66" i="1"/>
  <c r="AN66" i="1"/>
  <c r="AM66" i="1"/>
  <c r="AL66" i="1"/>
  <c r="AK66" i="1"/>
  <c r="AJ66" i="1"/>
  <c r="AI66" i="1"/>
  <c r="AH66" i="1"/>
  <c r="AG66" i="1"/>
  <c r="AF66" i="1"/>
  <c r="AE66" i="1"/>
  <c r="AQ65" i="1"/>
  <c r="AP65" i="1"/>
  <c r="AO65" i="1"/>
  <c r="AN65" i="1"/>
  <c r="AM65" i="1"/>
  <c r="AL65" i="1"/>
  <c r="AK65" i="1"/>
  <c r="AJ65" i="1"/>
  <c r="AI65" i="1"/>
  <c r="AH65" i="1"/>
  <c r="AG65" i="1"/>
  <c r="AF65" i="1"/>
  <c r="AE65" i="1"/>
  <c r="AQ64" i="1"/>
  <c r="AP64" i="1"/>
  <c r="AO64" i="1"/>
  <c r="AN64" i="1"/>
  <c r="AM64" i="1"/>
  <c r="AL64" i="1"/>
  <c r="AK64" i="1"/>
  <c r="AJ64" i="1"/>
  <c r="AI64" i="1"/>
  <c r="AH64" i="1"/>
  <c r="AG64" i="1"/>
  <c r="AF64" i="1"/>
  <c r="AE64" i="1"/>
  <c r="AQ63" i="1"/>
  <c r="AP63" i="1"/>
  <c r="AO63" i="1"/>
  <c r="AN63" i="1"/>
  <c r="AM63" i="1"/>
  <c r="AL63" i="1"/>
  <c r="AK63" i="1"/>
  <c r="AJ63" i="1"/>
  <c r="AI63" i="1"/>
  <c r="AH63" i="1"/>
  <c r="AG63" i="1"/>
  <c r="AF63" i="1"/>
  <c r="AE63" i="1"/>
  <c r="AQ62" i="1"/>
  <c r="AP62" i="1"/>
  <c r="AO62" i="1"/>
  <c r="AN62" i="1"/>
  <c r="AM62" i="1"/>
  <c r="AL62" i="1"/>
  <c r="AK62" i="1"/>
  <c r="AJ62" i="1"/>
  <c r="AI62" i="1"/>
  <c r="AH62" i="1"/>
  <c r="AG62" i="1"/>
  <c r="AF62" i="1"/>
  <c r="AE62" i="1"/>
  <c r="AQ61" i="1"/>
  <c r="AP61" i="1"/>
  <c r="AO61" i="1"/>
  <c r="AN61" i="1"/>
  <c r="AM61" i="1"/>
  <c r="AL61" i="1"/>
  <c r="AK61" i="1"/>
  <c r="AJ61" i="1"/>
  <c r="AI61" i="1"/>
  <c r="AH61" i="1"/>
  <c r="AG61" i="1"/>
  <c r="AF61" i="1"/>
  <c r="AE61" i="1"/>
  <c r="AQ60" i="1"/>
  <c r="AP60" i="1"/>
  <c r="AO60" i="1"/>
  <c r="AN60" i="1"/>
  <c r="AM60" i="1"/>
  <c r="AL60" i="1"/>
  <c r="AK60" i="1"/>
  <c r="AJ60" i="1"/>
  <c r="AI60" i="1"/>
  <c r="AH60" i="1"/>
  <c r="AG60" i="1"/>
  <c r="AF60" i="1"/>
  <c r="AE60" i="1"/>
  <c r="AQ59" i="1"/>
  <c r="AP59" i="1"/>
  <c r="AO59" i="1"/>
  <c r="AN59" i="1"/>
  <c r="AM59" i="1"/>
  <c r="AL59" i="1"/>
  <c r="AK59" i="1"/>
  <c r="AJ59" i="1"/>
  <c r="AI59" i="1"/>
  <c r="AH59" i="1"/>
  <c r="AG59" i="1"/>
  <c r="AF59" i="1"/>
  <c r="AE59" i="1"/>
  <c r="AQ58" i="1"/>
  <c r="AP58" i="1"/>
  <c r="AO58" i="1"/>
  <c r="AN58" i="1"/>
  <c r="AM58" i="1"/>
  <c r="AL58" i="1"/>
  <c r="AK58" i="1"/>
  <c r="AJ58" i="1"/>
  <c r="AI58" i="1"/>
  <c r="AH58" i="1"/>
  <c r="AG58" i="1"/>
  <c r="AF58" i="1"/>
  <c r="AE58" i="1"/>
  <c r="AQ57" i="1"/>
  <c r="AP57" i="1"/>
  <c r="AO57" i="1"/>
  <c r="AN57" i="1"/>
  <c r="AM57" i="1"/>
  <c r="AL57" i="1"/>
  <c r="AK57" i="1"/>
  <c r="AJ57" i="1"/>
  <c r="AI57" i="1"/>
  <c r="AH57" i="1"/>
  <c r="AG57" i="1"/>
  <c r="AF57" i="1"/>
  <c r="AE57" i="1"/>
  <c r="AQ56" i="1"/>
  <c r="AP56" i="1"/>
  <c r="AO56" i="1"/>
  <c r="AN56" i="1"/>
  <c r="AM56" i="1"/>
  <c r="AL56" i="1"/>
  <c r="AK56" i="1"/>
  <c r="AJ56" i="1"/>
  <c r="AI56" i="1"/>
  <c r="AH56" i="1"/>
  <c r="AG56" i="1"/>
  <c r="AF56" i="1"/>
  <c r="AE56" i="1"/>
  <c r="AQ55" i="1"/>
  <c r="AP55" i="1"/>
  <c r="AO55" i="1"/>
  <c r="AN55" i="1"/>
  <c r="AM55" i="1"/>
  <c r="AL55" i="1"/>
  <c r="AK55" i="1"/>
  <c r="AJ55" i="1"/>
  <c r="AI55" i="1"/>
  <c r="AH55" i="1"/>
  <c r="AG55" i="1"/>
  <c r="AF55" i="1"/>
  <c r="AE55" i="1"/>
  <c r="AQ54" i="1"/>
  <c r="AP54" i="1"/>
  <c r="AO54" i="1"/>
  <c r="AN54" i="1"/>
  <c r="AM54" i="1"/>
  <c r="AL54" i="1"/>
  <c r="AK54" i="1"/>
  <c r="AJ54" i="1"/>
  <c r="AI54" i="1"/>
  <c r="AH54" i="1"/>
  <c r="AG54" i="1"/>
  <c r="AF54" i="1"/>
  <c r="AE54" i="1"/>
  <c r="AQ53" i="1"/>
  <c r="AP53" i="1"/>
  <c r="AO53" i="1"/>
  <c r="AN53" i="1"/>
  <c r="AM53" i="1"/>
  <c r="AL53" i="1"/>
  <c r="AK53" i="1"/>
  <c r="AJ53" i="1"/>
  <c r="AI53" i="1"/>
  <c r="AH53" i="1"/>
  <c r="AG53" i="1"/>
  <c r="AF53" i="1"/>
  <c r="AE53" i="1"/>
  <c r="AQ52" i="1"/>
  <c r="AP52" i="1"/>
  <c r="AO52" i="1"/>
  <c r="AN52" i="1"/>
  <c r="AM52" i="1"/>
  <c r="AL52" i="1"/>
  <c r="AK52" i="1"/>
  <c r="AJ52" i="1"/>
  <c r="AI52" i="1"/>
  <c r="AH52" i="1"/>
  <c r="AG52" i="1"/>
  <c r="AF52" i="1"/>
  <c r="AE52" i="1"/>
  <c r="AQ51" i="1"/>
  <c r="AP51" i="1"/>
  <c r="AO51" i="1"/>
  <c r="AN51" i="1"/>
  <c r="AM51" i="1"/>
  <c r="AL51" i="1"/>
  <c r="AK51" i="1"/>
  <c r="AJ51" i="1"/>
  <c r="AI51" i="1"/>
  <c r="AH51" i="1"/>
  <c r="AG51" i="1"/>
  <c r="AF51" i="1"/>
  <c r="AE51" i="1"/>
  <c r="AQ50" i="1"/>
  <c r="AP50" i="1"/>
  <c r="AO50" i="1"/>
  <c r="AN50" i="1"/>
  <c r="AM50" i="1"/>
  <c r="AL50" i="1"/>
  <c r="AK50" i="1"/>
  <c r="AJ50" i="1"/>
  <c r="AI50" i="1"/>
  <c r="AH50" i="1"/>
  <c r="AG50" i="1"/>
  <c r="AF50" i="1"/>
  <c r="AE50" i="1"/>
  <c r="AQ49" i="1"/>
  <c r="AP49" i="1"/>
  <c r="AO49" i="1"/>
  <c r="AN49" i="1"/>
  <c r="AM49" i="1"/>
  <c r="AL49" i="1"/>
  <c r="AK49" i="1"/>
  <c r="AJ49" i="1"/>
  <c r="AI49" i="1"/>
  <c r="AH49" i="1"/>
  <c r="AG49" i="1"/>
  <c r="AF49" i="1"/>
  <c r="AE49" i="1"/>
  <c r="AQ48" i="1"/>
  <c r="AP48" i="1"/>
  <c r="AO48" i="1"/>
  <c r="AN48" i="1"/>
  <c r="AM48" i="1"/>
  <c r="AL48" i="1"/>
  <c r="AK48" i="1"/>
  <c r="AJ48" i="1"/>
  <c r="AI48" i="1"/>
  <c r="AH48" i="1"/>
  <c r="AG48" i="1"/>
  <c r="AF48" i="1"/>
  <c r="AE48" i="1"/>
  <c r="AQ47" i="1"/>
  <c r="AP47" i="1"/>
  <c r="AO47" i="1"/>
  <c r="AN47" i="1"/>
  <c r="AM47" i="1"/>
  <c r="AL47" i="1"/>
  <c r="AK47" i="1"/>
  <c r="AJ47" i="1"/>
  <c r="AI47" i="1"/>
  <c r="AH47" i="1"/>
  <c r="AG47" i="1"/>
  <c r="AF47" i="1"/>
  <c r="AE47" i="1"/>
  <c r="AQ46" i="1"/>
  <c r="AP46" i="1"/>
  <c r="AO46" i="1"/>
  <c r="AN46" i="1"/>
  <c r="AM46" i="1"/>
  <c r="AL46" i="1"/>
  <c r="AK46" i="1"/>
  <c r="AJ46" i="1"/>
  <c r="AI46" i="1"/>
  <c r="AH46" i="1"/>
  <c r="AG46" i="1"/>
  <c r="AF46" i="1"/>
  <c r="AE46" i="1"/>
  <c r="AQ45" i="1"/>
  <c r="AP45" i="1"/>
  <c r="AO45" i="1"/>
  <c r="AN45" i="1"/>
  <c r="AM45" i="1"/>
  <c r="AL45" i="1"/>
  <c r="AK45" i="1"/>
  <c r="AJ45" i="1"/>
  <c r="AI45" i="1"/>
  <c r="AH45" i="1"/>
  <c r="AG45" i="1"/>
  <c r="AF45" i="1"/>
  <c r="AE45" i="1"/>
  <c r="AQ44" i="1"/>
  <c r="AP44" i="1"/>
  <c r="AO44" i="1"/>
  <c r="AN44" i="1"/>
  <c r="AM44" i="1"/>
  <c r="AL44" i="1"/>
  <c r="AK44" i="1"/>
  <c r="AJ44" i="1"/>
  <c r="AI44" i="1"/>
  <c r="AH44" i="1"/>
  <c r="AG44" i="1"/>
  <c r="AF44" i="1"/>
  <c r="AE44" i="1"/>
  <c r="AQ43" i="1"/>
  <c r="AP43" i="1"/>
  <c r="AO43" i="1"/>
  <c r="AN43" i="1"/>
  <c r="AM43" i="1"/>
  <c r="AL43" i="1"/>
  <c r="AK43" i="1"/>
  <c r="AJ43" i="1"/>
  <c r="AI43" i="1"/>
  <c r="AH43" i="1"/>
  <c r="AG43" i="1"/>
  <c r="AF43" i="1"/>
  <c r="AE43" i="1"/>
  <c r="AQ42" i="1"/>
  <c r="AP42" i="1"/>
  <c r="AO42" i="1"/>
  <c r="AN42" i="1"/>
  <c r="AM42" i="1"/>
  <c r="AL42" i="1"/>
  <c r="AK42" i="1"/>
  <c r="AJ42" i="1"/>
  <c r="AI42" i="1"/>
  <c r="AH42" i="1"/>
  <c r="AG42" i="1"/>
  <c r="AF42" i="1"/>
  <c r="AE42" i="1"/>
  <c r="AQ41" i="1"/>
  <c r="AP41" i="1"/>
  <c r="AO41" i="1"/>
  <c r="AN41" i="1"/>
  <c r="AM41" i="1"/>
  <c r="AL41" i="1"/>
  <c r="AK41" i="1"/>
  <c r="AJ41" i="1"/>
  <c r="AI41" i="1"/>
  <c r="AH41" i="1"/>
  <c r="AG41" i="1"/>
  <c r="AF41" i="1"/>
  <c r="AE41" i="1"/>
  <c r="AQ40" i="1"/>
  <c r="AP40" i="1"/>
  <c r="AO40" i="1"/>
  <c r="AN40" i="1"/>
  <c r="AM40" i="1"/>
  <c r="AL40" i="1"/>
  <c r="AK40" i="1"/>
  <c r="AJ40" i="1"/>
  <c r="AI40" i="1"/>
  <c r="AH40" i="1"/>
  <c r="AG40" i="1"/>
  <c r="AF40" i="1"/>
  <c r="AE40" i="1"/>
  <c r="AQ39" i="1"/>
  <c r="AP39" i="1"/>
  <c r="AO39" i="1"/>
  <c r="AN39" i="1"/>
  <c r="AM39" i="1"/>
  <c r="AL39" i="1"/>
  <c r="AK39" i="1"/>
  <c r="AJ39" i="1"/>
  <c r="AI39" i="1"/>
  <c r="AH39" i="1"/>
  <c r="AG39" i="1"/>
  <c r="AF39" i="1"/>
  <c r="AE39" i="1"/>
  <c r="AQ38" i="1"/>
  <c r="AP38" i="1"/>
  <c r="AO38" i="1"/>
  <c r="AN38" i="1"/>
  <c r="AM38" i="1"/>
  <c r="AL38" i="1"/>
  <c r="AK38" i="1"/>
  <c r="AJ38" i="1"/>
  <c r="AI38" i="1"/>
  <c r="AH38" i="1"/>
  <c r="AG38" i="1"/>
  <c r="AF38" i="1"/>
  <c r="AE38" i="1"/>
  <c r="AQ37" i="1"/>
  <c r="AP37" i="1"/>
  <c r="AO37" i="1"/>
  <c r="AN37" i="1"/>
  <c r="AM37" i="1"/>
  <c r="AL37" i="1"/>
  <c r="AK37" i="1"/>
  <c r="AJ37" i="1"/>
  <c r="AI37" i="1"/>
  <c r="AH37" i="1"/>
  <c r="AG37" i="1"/>
  <c r="AF37" i="1"/>
  <c r="AE37" i="1"/>
  <c r="AQ36" i="1"/>
  <c r="AP36" i="1"/>
  <c r="AO36" i="1"/>
  <c r="AN36" i="1"/>
  <c r="AM36" i="1"/>
  <c r="AL36" i="1"/>
  <c r="AK36" i="1"/>
  <c r="AJ36" i="1"/>
  <c r="AI36" i="1"/>
  <c r="AH36" i="1"/>
  <c r="AG36" i="1"/>
  <c r="AF36" i="1"/>
  <c r="AE36" i="1"/>
  <c r="AQ35" i="1"/>
  <c r="AP35" i="1"/>
  <c r="AO35" i="1"/>
  <c r="AN35" i="1"/>
  <c r="AM35" i="1"/>
  <c r="AL35" i="1"/>
  <c r="AK35" i="1"/>
  <c r="AJ35" i="1"/>
  <c r="AI35" i="1"/>
  <c r="AH35" i="1"/>
  <c r="AG35" i="1"/>
  <c r="AF35" i="1"/>
  <c r="AE35" i="1"/>
  <c r="AQ34" i="1"/>
  <c r="AP34" i="1"/>
  <c r="AO34" i="1"/>
  <c r="AN34" i="1"/>
  <c r="AM34" i="1"/>
  <c r="AL34" i="1"/>
  <c r="AK34" i="1"/>
  <c r="AJ34" i="1"/>
  <c r="AI34" i="1"/>
  <c r="AH34" i="1"/>
  <c r="AG34" i="1"/>
  <c r="AF34" i="1"/>
  <c r="AE34" i="1"/>
  <c r="AQ33" i="1"/>
  <c r="AP33" i="1"/>
  <c r="AO33" i="1"/>
  <c r="AN33" i="1"/>
  <c r="AM33" i="1"/>
  <c r="AL33" i="1"/>
  <c r="AK33" i="1"/>
  <c r="AJ33" i="1"/>
  <c r="AI33" i="1"/>
  <c r="AH33" i="1"/>
  <c r="AG33" i="1"/>
  <c r="AF33" i="1"/>
  <c r="AE33" i="1"/>
  <c r="AQ32" i="1"/>
  <c r="AP32" i="1"/>
  <c r="AO32" i="1"/>
  <c r="AN32" i="1"/>
  <c r="AM32" i="1"/>
  <c r="AL32" i="1"/>
  <c r="AK32" i="1"/>
  <c r="AJ32" i="1"/>
  <c r="AI32" i="1"/>
  <c r="AH32" i="1"/>
  <c r="AG32" i="1"/>
  <c r="AF32" i="1"/>
  <c r="AE32" i="1"/>
  <c r="AQ31" i="1"/>
  <c r="AP31" i="1"/>
  <c r="AO31" i="1"/>
  <c r="AN31" i="1"/>
  <c r="AM31" i="1"/>
  <c r="AL31" i="1"/>
  <c r="AK31" i="1"/>
  <c r="AJ31" i="1"/>
  <c r="AI31" i="1"/>
  <c r="AH31" i="1"/>
  <c r="AG31" i="1"/>
  <c r="AF31" i="1"/>
  <c r="AE31" i="1"/>
  <c r="AQ30" i="1"/>
  <c r="AP30" i="1"/>
  <c r="AO30" i="1"/>
  <c r="AN30" i="1"/>
  <c r="AM30" i="1"/>
  <c r="AL30" i="1"/>
  <c r="AK30" i="1"/>
  <c r="AJ30" i="1"/>
  <c r="AI30" i="1"/>
  <c r="AH30" i="1"/>
  <c r="AG30" i="1"/>
  <c r="AF30" i="1"/>
  <c r="AE30" i="1"/>
  <c r="AQ29" i="1"/>
  <c r="AP29" i="1"/>
  <c r="AO29" i="1"/>
  <c r="AN29" i="1"/>
  <c r="AM29" i="1"/>
  <c r="AL29" i="1"/>
  <c r="AK29" i="1"/>
  <c r="AJ29" i="1"/>
  <c r="AI29" i="1"/>
  <c r="AH29" i="1"/>
  <c r="AG29" i="1"/>
  <c r="AF29" i="1"/>
  <c r="AE29" i="1"/>
  <c r="AQ28" i="1"/>
  <c r="AP28" i="1"/>
  <c r="AO28" i="1"/>
  <c r="AN28" i="1"/>
  <c r="AM28" i="1"/>
  <c r="AL28" i="1"/>
  <c r="AK28" i="1"/>
  <c r="AJ28" i="1"/>
  <c r="AI28" i="1"/>
  <c r="AH28" i="1"/>
  <c r="AG28" i="1"/>
  <c r="AF28" i="1"/>
  <c r="AE28" i="1"/>
  <c r="AQ27" i="1"/>
  <c r="AP27" i="1"/>
  <c r="AO27" i="1"/>
  <c r="AN27" i="1"/>
  <c r="AM27" i="1"/>
  <c r="AL27" i="1"/>
  <c r="AK27" i="1"/>
  <c r="AJ27" i="1"/>
  <c r="AI27" i="1"/>
  <c r="AH27" i="1"/>
  <c r="AG27" i="1"/>
  <c r="AF27" i="1"/>
  <c r="AE27" i="1"/>
  <c r="AQ26" i="1"/>
  <c r="AP26" i="1"/>
  <c r="AO26" i="1"/>
  <c r="AN26" i="1"/>
  <c r="AM26" i="1"/>
  <c r="AL26" i="1"/>
  <c r="AK26" i="1"/>
  <c r="AJ26" i="1"/>
  <c r="AI26" i="1"/>
  <c r="AH26" i="1"/>
  <c r="AG26" i="1"/>
  <c r="AF26" i="1"/>
  <c r="AE26" i="1"/>
  <c r="AQ25" i="1"/>
  <c r="AP25" i="1"/>
  <c r="AO25" i="1"/>
  <c r="AN25" i="1"/>
  <c r="AM25" i="1"/>
  <c r="AL25" i="1"/>
  <c r="AK25" i="1"/>
  <c r="AJ25" i="1"/>
  <c r="AI25" i="1"/>
  <c r="AH25" i="1"/>
  <c r="AG25" i="1"/>
  <c r="AF25" i="1"/>
  <c r="AE25" i="1"/>
  <c r="AQ24" i="1"/>
  <c r="AP24" i="1"/>
  <c r="AO24" i="1"/>
  <c r="AN24" i="1"/>
  <c r="AM24" i="1"/>
  <c r="AL24" i="1"/>
  <c r="AK24" i="1"/>
  <c r="AJ24" i="1"/>
  <c r="AI24" i="1"/>
  <c r="AH24" i="1"/>
  <c r="AG24" i="1"/>
  <c r="AF24" i="1"/>
  <c r="AE24" i="1"/>
  <c r="AQ23" i="1"/>
  <c r="AP23" i="1"/>
  <c r="AO23" i="1"/>
  <c r="AN23" i="1"/>
  <c r="AM23" i="1"/>
  <c r="AL23" i="1"/>
  <c r="AK23" i="1"/>
  <c r="AJ23" i="1"/>
  <c r="AI23" i="1"/>
  <c r="AH23" i="1"/>
  <c r="AG23" i="1"/>
  <c r="AF23" i="1"/>
  <c r="AE23" i="1"/>
  <c r="AQ22" i="1"/>
  <c r="AP22" i="1"/>
  <c r="AO22" i="1"/>
  <c r="AN22" i="1"/>
  <c r="AM22" i="1"/>
  <c r="AL22" i="1"/>
  <c r="AK22" i="1"/>
  <c r="AJ22" i="1"/>
  <c r="AI22" i="1"/>
  <c r="AH22" i="1"/>
  <c r="AG22" i="1"/>
  <c r="AF22" i="1"/>
  <c r="AE22" i="1"/>
  <c r="AQ21" i="1"/>
  <c r="AP21" i="1"/>
  <c r="AO21" i="1"/>
  <c r="AN21" i="1"/>
  <c r="AM21" i="1"/>
  <c r="AL21" i="1"/>
  <c r="AK21" i="1"/>
  <c r="AJ21" i="1"/>
  <c r="AI21" i="1"/>
  <c r="AH21" i="1"/>
  <c r="AG21" i="1"/>
  <c r="AF21" i="1"/>
  <c r="AE21" i="1"/>
  <c r="AQ20" i="1"/>
  <c r="AP20" i="1"/>
  <c r="AO20" i="1"/>
  <c r="AN20" i="1"/>
  <c r="AM20" i="1"/>
  <c r="AL20" i="1"/>
  <c r="AK20" i="1"/>
  <c r="AJ20" i="1"/>
  <c r="AI20" i="1"/>
  <c r="AH20" i="1"/>
  <c r="AG20" i="1"/>
  <c r="AF20" i="1"/>
  <c r="AE20" i="1"/>
  <c r="AQ19" i="1"/>
  <c r="AP19" i="1"/>
  <c r="AO19" i="1"/>
  <c r="AN19" i="1"/>
  <c r="AM19" i="1"/>
  <c r="AL19" i="1"/>
  <c r="AK19" i="1"/>
  <c r="AJ19" i="1"/>
  <c r="AI19" i="1"/>
  <c r="AH19" i="1"/>
  <c r="AG19" i="1"/>
  <c r="AF19" i="1"/>
  <c r="AE19" i="1"/>
  <c r="AQ18" i="1"/>
  <c r="AP18" i="1"/>
  <c r="AO18" i="1"/>
  <c r="AN18" i="1"/>
  <c r="AM18" i="1"/>
  <c r="AL18" i="1"/>
  <c r="AK18" i="1"/>
  <c r="AJ18" i="1"/>
  <c r="AI18" i="1"/>
  <c r="AH18" i="1"/>
  <c r="AG18" i="1"/>
  <c r="AF18" i="1"/>
  <c r="AE18" i="1"/>
  <c r="AQ17" i="1"/>
  <c r="AP17" i="1"/>
  <c r="AO17" i="1"/>
  <c r="AN17" i="1"/>
  <c r="AM17" i="1"/>
  <c r="AL17" i="1"/>
  <c r="AK17" i="1"/>
  <c r="AJ17" i="1"/>
  <c r="AI17" i="1"/>
  <c r="AH17" i="1"/>
  <c r="AG17" i="1"/>
  <c r="AF17" i="1"/>
  <c r="AE17" i="1"/>
  <c r="AQ16" i="1"/>
  <c r="AP16" i="1"/>
  <c r="AO16" i="1"/>
  <c r="AN16" i="1"/>
  <c r="AM16" i="1"/>
  <c r="AL16" i="1"/>
  <c r="AK16" i="1"/>
  <c r="AJ16" i="1"/>
  <c r="AI16" i="1"/>
  <c r="AH16" i="1"/>
  <c r="AG16" i="1"/>
  <c r="AF16" i="1"/>
  <c r="AE16" i="1"/>
  <c r="AQ15" i="1"/>
  <c r="AP15" i="1"/>
  <c r="AO15" i="1"/>
  <c r="AN15" i="1"/>
  <c r="AM15" i="1"/>
  <c r="AL15" i="1"/>
  <c r="AK15" i="1"/>
  <c r="AJ15" i="1"/>
  <c r="AI15" i="1"/>
  <c r="AH15" i="1"/>
  <c r="AG15" i="1"/>
  <c r="AF15" i="1"/>
  <c r="AE15" i="1"/>
  <c r="AQ14" i="1"/>
  <c r="AP14" i="1"/>
  <c r="AO14" i="1"/>
  <c r="AN14" i="1"/>
  <c r="AM14" i="1"/>
  <c r="AL14" i="1"/>
  <c r="AK14" i="1"/>
  <c r="AJ14" i="1"/>
  <c r="AI14" i="1"/>
  <c r="AH14" i="1"/>
  <c r="AG14" i="1"/>
  <c r="AF14" i="1"/>
  <c r="AE14" i="1"/>
  <c r="AQ13" i="1"/>
  <c r="AP13" i="1"/>
  <c r="AO13" i="1"/>
  <c r="AN13" i="1"/>
  <c r="AM13" i="1"/>
  <c r="AL13" i="1"/>
  <c r="AK13" i="1"/>
  <c r="AJ13" i="1"/>
  <c r="AI13" i="1"/>
  <c r="AH13" i="1"/>
  <c r="AG13" i="1"/>
  <c r="AF13" i="1"/>
  <c r="AE13" i="1"/>
  <c r="AQ12" i="1"/>
  <c r="AP12" i="1"/>
  <c r="AO12" i="1"/>
  <c r="AN12" i="1"/>
  <c r="AM12" i="1"/>
  <c r="AL12" i="1"/>
  <c r="AK12" i="1"/>
  <c r="AJ12" i="1"/>
  <c r="AI12" i="1"/>
  <c r="AH12" i="1"/>
  <c r="AG12" i="1"/>
  <c r="AF12" i="1"/>
  <c r="AE12" i="1"/>
  <c r="AQ11" i="1"/>
  <c r="AP11" i="1"/>
  <c r="AO11" i="1"/>
  <c r="AN11" i="1"/>
  <c r="AM11" i="1"/>
  <c r="AL11" i="1"/>
  <c r="AK11" i="1"/>
  <c r="AJ11" i="1"/>
  <c r="AI11" i="1"/>
  <c r="AH11" i="1"/>
  <c r="AG11" i="1"/>
  <c r="AF11" i="1"/>
  <c r="AE11" i="1"/>
  <c r="AQ10" i="1"/>
  <c r="AP10" i="1"/>
  <c r="AO10" i="1"/>
  <c r="AN10" i="1"/>
  <c r="AM10" i="1"/>
  <c r="AL10" i="1"/>
  <c r="AK10" i="1"/>
  <c r="AK138" i="1" s="1"/>
  <c r="AJ10" i="1"/>
  <c r="AI10" i="1"/>
  <c r="AH10" i="1"/>
  <c r="AG10" i="1"/>
  <c r="AF10" i="1"/>
  <c r="AE10" i="1"/>
  <c r="AL138" i="1" l="1"/>
  <c r="AP147" i="1"/>
  <c r="AH171" i="1"/>
  <c r="AQ171" i="1"/>
  <c r="AQ147" i="1"/>
  <c r="AI171" i="1"/>
  <c r="AF138" i="1"/>
  <c r="AN138" i="1"/>
  <c r="AF147" i="1"/>
  <c r="AJ171" i="1"/>
  <c r="AF183" i="1"/>
  <c r="AO138" i="1"/>
  <c r="AG147" i="1"/>
  <c r="AK171" i="1"/>
  <c r="AJ183" i="1"/>
  <c r="AG171" i="1"/>
  <c r="AP171" i="1"/>
  <c r="AP138" i="1"/>
  <c r="AE138" i="1"/>
  <c r="AM138" i="1"/>
  <c r="AH147" i="1"/>
  <c r="AM171" i="1"/>
  <c r="AK183" i="1"/>
  <c r="AG138" i="1"/>
  <c r="AI138" i="1"/>
  <c r="AQ138" i="1"/>
  <c r="AI147" i="1"/>
  <c r="AE171" i="1"/>
  <c r="AN171" i="1"/>
  <c r="AL183" i="1"/>
  <c r="AH138" i="1"/>
  <c r="AJ138" i="1"/>
  <c r="G10" i="3" s="1"/>
  <c r="AN147" i="1"/>
  <c r="AF171" i="1"/>
  <c r="AO171" i="1"/>
  <c r="AN183" i="1"/>
  <c r="I147" i="1"/>
  <c r="I159" i="1"/>
  <c r="I171" i="1"/>
  <c r="I183" i="1"/>
  <c r="AE183" i="1"/>
  <c r="AM183" i="1"/>
  <c r="AG183" i="1"/>
  <c r="AO183" i="1"/>
  <c r="AH183" i="1"/>
  <c r="AP183" i="1"/>
  <c r="AI183" i="1"/>
  <c r="AH180" i="1"/>
  <c r="AP180" i="1"/>
  <c r="AI180" i="1"/>
  <c r="AQ180" i="1"/>
  <c r="AJ180" i="1"/>
  <c r="AK180" i="1"/>
  <c r="AL180" i="1"/>
  <c r="AE180" i="1"/>
  <c r="AK177" i="1"/>
  <c r="AE177" i="1"/>
  <c r="AM177" i="1"/>
  <c r="AF177" i="1"/>
  <c r="AN177" i="1"/>
  <c r="AG177" i="1"/>
  <c r="AG174" i="1"/>
  <c r="AO174" i="1"/>
  <c r="AH174" i="1"/>
  <c r="AP174" i="1"/>
  <c r="AI174" i="1"/>
  <c r="AJ162" i="1"/>
  <c r="AK162" i="1"/>
  <c r="AL162" i="1"/>
  <c r="AE162" i="1"/>
  <c r="AM162" i="1"/>
  <c r="AF162" i="1"/>
  <c r="AE159" i="1"/>
  <c r="AJ159" i="1"/>
  <c r="AK159" i="1"/>
  <c r="AM159" i="1"/>
  <c r="AL159" i="1"/>
  <c r="AF159" i="1"/>
  <c r="AN159" i="1"/>
  <c r="AG159" i="1"/>
  <c r="AO159" i="1"/>
  <c r="AH159" i="1"/>
  <c r="AP159" i="1"/>
  <c r="AI159" i="1"/>
  <c r="AH156" i="1"/>
  <c r="AP156" i="1"/>
  <c r="AI156" i="1"/>
  <c r="AQ156" i="1"/>
  <c r="AJ156" i="1"/>
  <c r="AK156" i="1"/>
  <c r="H10" i="3" s="1"/>
  <c r="AL153" i="1"/>
  <c r="AF153" i="1"/>
  <c r="AN153" i="1"/>
  <c r="AG153" i="1"/>
  <c r="AF150" i="1"/>
  <c r="AN150" i="1"/>
  <c r="AH150" i="1"/>
  <c r="AP150" i="1"/>
  <c r="AI150" i="1"/>
  <c r="AQ150" i="1"/>
  <c r="AJ147" i="1"/>
  <c r="AK147" i="1"/>
  <c r="AL147" i="1"/>
  <c r="AE147" i="1"/>
  <c r="AL144" i="1"/>
  <c r="AE144" i="1"/>
  <c r="AM144" i="1"/>
  <c r="AF144" i="1"/>
  <c r="AN144" i="1"/>
  <c r="AH144" i="1"/>
  <c r="D10" i="3" l="1"/>
  <c r="E10" i="3"/>
  <c r="K10" i="3"/>
  <c r="C10" i="3"/>
  <c r="J10" i="3"/>
  <c r="L10" i="3"/>
  <c r="B10" i="3"/>
  <c r="N10" i="3"/>
  <c r="M10" i="3"/>
  <c r="F10" i="3"/>
  <c r="I10" i="3"/>
  <c r="N187" i="1"/>
  <c r="N184" i="1"/>
  <c r="N181" i="1"/>
  <c r="N178" i="1"/>
  <c r="N175" i="1"/>
  <c r="N172" i="1"/>
  <c r="N169" i="1"/>
  <c r="N166" i="1"/>
  <c r="N163" i="1"/>
  <c r="N160" i="1"/>
  <c r="N157" i="1"/>
  <c r="N151" i="1"/>
  <c r="N154" i="1"/>
  <c r="N148" i="1"/>
  <c r="N145" i="1"/>
  <c r="P10" i="3" l="1"/>
  <c r="O29" i="2"/>
  <c r="A28" i="2"/>
  <c r="K28" i="2"/>
  <c r="A23" i="2"/>
  <c r="I23" i="2"/>
  <c r="H23" i="2"/>
  <c r="F27" i="2"/>
  <c r="M171" i="1" l="1"/>
  <c r="K23" i="1"/>
  <c r="O23" i="1" s="1"/>
  <c r="M186" i="1" l="1"/>
  <c r="M183" i="1"/>
  <c r="A184" i="1"/>
  <c r="K183" i="1"/>
  <c r="M180" i="1"/>
  <c r="A181" i="1"/>
  <c r="K180" i="1"/>
  <c r="M177" i="1"/>
  <c r="A178" i="1"/>
  <c r="K177" i="1"/>
  <c r="M156" i="1"/>
  <c r="A157" i="1"/>
  <c r="K156" i="1"/>
  <c r="M147" i="1"/>
  <c r="A187" i="1"/>
  <c r="A175" i="1"/>
  <c r="A172" i="1"/>
  <c r="A169" i="1"/>
  <c r="A166" i="1"/>
  <c r="A163" i="1"/>
  <c r="A160" i="1"/>
  <c r="A154" i="1"/>
  <c r="A151" i="1"/>
  <c r="A148" i="1"/>
  <c r="A145" i="1"/>
  <c r="K120" i="1"/>
  <c r="O120" i="1" s="1"/>
  <c r="K119" i="1"/>
  <c r="O119" i="1" s="1"/>
  <c r="K118" i="1"/>
  <c r="O118" i="1" s="1"/>
  <c r="K117" i="1"/>
  <c r="O117" i="1" s="1"/>
  <c r="K132" i="1"/>
  <c r="O132" i="1" s="1"/>
  <c r="K131" i="1"/>
  <c r="O131" i="1" s="1"/>
  <c r="K130" i="1"/>
  <c r="O130" i="1" s="1"/>
  <c r="K129" i="1"/>
  <c r="O129" i="1" s="1"/>
  <c r="K128" i="1"/>
  <c r="O128" i="1" s="1"/>
  <c r="K127" i="1"/>
  <c r="O127" i="1" s="1"/>
  <c r="K126" i="1"/>
  <c r="O126" i="1" s="1"/>
  <c r="K125" i="1"/>
  <c r="O125" i="1" s="1"/>
  <c r="K124" i="1"/>
  <c r="O124" i="1" s="1"/>
  <c r="K123" i="1"/>
  <c r="O123" i="1" s="1"/>
  <c r="K122" i="1"/>
  <c r="O122" i="1" s="1"/>
  <c r="K121" i="1"/>
  <c r="O121" i="1" s="1"/>
  <c r="K47" i="1"/>
  <c r="O47" i="1" s="1"/>
  <c r="K46" i="1"/>
  <c r="O46" i="1" s="1"/>
  <c r="K45" i="1"/>
  <c r="O45" i="1" s="1"/>
  <c r="K22" i="1"/>
  <c r="O22" i="1" s="1"/>
  <c r="K21" i="1"/>
  <c r="O21" i="1" s="1"/>
  <c r="K20" i="1"/>
  <c r="O20" i="1" s="1"/>
  <c r="K24" i="1"/>
  <c r="O24" i="1" s="1"/>
  <c r="K11" i="1"/>
  <c r="O11" i="1" s="1"/>
  <c r="K15" i="1"/>
  <c r="O15" i="1" s="1"/>
  <c r="K135" i="1"/>
  <c r="O135" i="1" s="1"/>
  <c r="K133" i="1"/>
  <c r="O133" i="1" s="1"/>
  <c r="S21" i="2"/>
  <c r="G15" i="3" s="1"/>
  <c r="V21" i="2"/>
  <c r="J15" i="3" s="1"/>
  <c r="W21" i="2"/>
  <c r="K15" i="3" s="1"/>
  <c r="X138" i="1"/>
  <c r="I9" i="3" s="1"/>
  <c r="Y138" i="1"/>
  <c r="J9" i="3" s="1"/>
  <c r="V138" i="1"/>
  <c r="G9" i="3" s="1"/>
  <c r="T138" i="1"/>
  <c r="E9" i="3" s="1"/>
  <c r="K115" i="1"/>
  <c r="O115" i="1" s="1"/>
  <c r="K114" i="1"/>
  <c r="O114" i="1" s="1"/>
  <c r="K113" i="1"/>
  <c r="O113" i="1" s="1"/>
  <c r="K112" i="1"/>
  <c r="K110" i="1"/>
  <c r="O110" i="1" s="1"/>
  <c r="K108" i="1"/>
  <c r="O108" i="1" s="1"/>
  <c r="K82" i="1"/>
  <c r="O82" i="1" s="1"/>
  <c r="K68" i="1"/>
  <c r="O68" i="1" s="1"/>
  <c r="K67" i="1"/>
  <c r="O67" i="1" s="1"/>
  <c r="K66" i="1"/>
  <c r="O66" i="1" s="1"/>
  <c r="K53" i="1"/>
  <c r="O53" i="1" s="1"/>
  <c r="K29" i="1"/>
  <c r="O29" i="1" s="1"/>
  <c r="K28" i="1"/>
  <c r="O28" i="1" s="1"/>
  <c r="K27" i="1"/>
  <c r="O27" i="1" s="1"/>
  <c r="K26" i="1"/>
  <c r="O26" i="1" s="1"/>
  <c r="K25" i="1"/>
  <c r="O25" i="1" s="1"/>
  <c r="O112" i="1" l="1"/>
  <c r="O183" i="1"/>
  <c r="O184" i="1" s="1"/>
  <c r="S184" i="1" s="1"/>
  <c r="O180" i="1"/>
  <c r="O181" i="1" s="1"/>
  <c r="S181" i="1" s="1"/>
  <c r="O177" i="1"/>
  <c r="O178" i="1" s="1"/>
  <c r="S178" i="1" s="1"/>
  <c r="O156" i="1"/>
  <c r="O157" i="1" s="1"/>
  <c r="S157" i="1" s="1"/>
  <c r="K186" i="1"/>
  <c r="M174" i="1"/>
  <c r="K174" i="1"/>
  <c r="M168" i="1"/>
  <c r="K168" i="1"/>
  <c r="M162" i="1"/>
  <c r="M159" i="1"/>
  <c r="M150" i="1"/>
  <c r="O168" i="1" l="1"/>
  <c r="O169" i="1" s="1"/>
  <c r="S169" i="1" s="1"/>
  <c r="O174" i="1"/>
  <c r="O175" i="1" s="1"/>
  <c r="S175" i="1" s="1"/>
  <c r="O186" i="1"/>
  <c r="O187" i="1" s="1"/>
  <c r="S187" i="1" s="1"/>
  <c r="K150" i="1" l="1"/>
  <c r="O150" i="1" s="1"/>
  <c r="O151" i="1" s="1"/>
  <c r="S151" i="1" s="1"/>
  <c r="K134" i="1"/>
  <c r="O134" i="1" s="1"/>
  <c r="K116" i="1"/>
  <c r="O116" i="1" s="1"/>
  <c r="K111" i="1"/>
  <c r="O111" i="1" s="1"/>
  <c r="K109" i="1"/>
  <c r="O109" i="1" s="1"/>
  <c r="K107" i="1"/>
  <c r="O107" i="1" s="1"/>
  <c r="K65" i="1"/>
  <c r="O65" i="1" s="1"/>
  <c r="K64" i="1"/>
  <c r="O64" i="1" s="1"/>
  <c r="K63" i="1"/>
  <c r="O63" i="1" s="1"/>
  <c r="K62" i="1"/>
  <c r="O62" i="1" s="1"/>
  <c r="K61" i="1"/>
  <c r="O61" i="1" s="1"/>
  <c r="K60" i="1"/>
  <c r="O60" i="1" s="1"/>
  <c r="K59" i="1"/>
  <c r="O59" i="1" s="1"/>
  <c r="K58" i="1"/>
  <c r="O58" i="1" s="1"/>
  <c r="K57" i="1"/>
  <c r="O57" i="1" s="1"/>
  <c r="K56" i="1"/>
  <c r="O56" i="1" s="1"/>
  <c r="K55" i="1"/>
  <c r="O55" i="1" s="1"/>
  <c r="K54" i="1"/>
  <c r="O54" i="1" s="1"/>
  <c r="K52" i="1"/>
  <c r="O52" i="1" s="1"/>
  <c r="K85" i="1" l="1"/>
  <c r="O85" i="1" s="1"/>
  <c r="K84" i="1"/>
  <c r="O84" i="1" s="1"/>
  <c r="K83" i="1"/>
  <c r="O83" i="1" s="1"/>
  <c r="K31" i="1"/>
  <c r="O31" i="1" s="1"/>
  <c r="K30" i="1"/>
  <c r="O30" i="1" s="1"/>
  <c r="H27" i="2" l="1"/>
  <c r="J27" i="2"/>
  <c r="X21" i="2"/>
  <c r="L15" i="3" s="1"/>
  <c r="U21" i="2"/>
  <c r="I15" i="3" s="1"/>
  <c r="T21" i="2"/>
  <c r="H15" i="3" s="1"/>
  <c r="R21" i="2"/>
  <c r="F15" i="3" s="1"/>
  <c r="Q21" i="2"/>
  <c r="E15" i="3" s="1"/>
  <c r="P21" i="2"/>
  <c r="D15" i="3" s="1"/>
  <c r="O21" i="2"/>
  <c r="C15" i="3" s="1"/>
  <c r="N21" i="2"/>
  <c r="H19" i="2"/>
  <c r="L19" i="2" s="1"/>
  <c r="H18" i="2"/>
  <c r="L18" i="2" s="1"/>
  <c r="H17" i="2"/>
  <c r="L17" i="2" s="1"/>
  <c r="H16" i="2"/>
  <c r="L16" i="2" s="1"/>
  <c r="H15" i="2"/>
  <c r="L15" i="2" s="1"/>
  <c r="H14" i="2"/>
  <c r="L14" i="2" s="1"/>
  <c r="H13" i="2"/>
  <c r="L13" i="2" s="1"/>
  <c r="H12" i="2"/>
  <c r="L12" i="2" s="1"/>
  <c r="H11" i="2"/>
  <c r="L11" i="2" s="1"/>
  <c r="H10" i="2"/>
  <c r="K44" i="1"/>
  <c r="O44" i="1" s="1"/>
  <c r="K171" i="1"/>
  <c r="M165" i="1"/>
  <c r="K165" i="1"/>
  <c r="K162" i="1"/>
  <c r="K159" i="1"/>
  <c r="M153" i="1"/>
  <c r="K153" i="1"/>
  <c r="K147" i="1"/>
  <c r="M144" i="1"/>
  <c r="K144" i="1"/>
  <c r="AC138" i="1"/>
  <c r="N9" i="3" s="1"/>
  <c r="AB138" i="1"/>
  <c r="M9" i="3" s="1"/>
  <c r="AA138" i="1"/>
  <c r="L9" i="3" s="1"/>
  <c r="Z138" i="1"/>
  <c r="K9" i="3" s="1"/>
  <c r="W138" i="1"/>
  <c r="H9" i="3" s="1"/>
  <c r="U138" i="1"/>
  <c r="F9" i="3" s="1"/>
  <c r="S138" i="1"/>
  <c r="D9" i="3" s="1"/>
  <c r="R138" i="1"/>
  <c r="C9" i="3" s="1"/>
  <c r="Q138" i="1"/>
  <c r="B9" i="3" s="1"/>
  <c r="I138" i="1"/>
  <c r="A137" i="1"/>
  <c r="K136" i="1"/>
  <c r="O136" i="1" s="1"/>
  <c r="K106" i="1"/>
  <c r="O106" i="1" s="1"/>
  <c r="K105" i="1"/>
  <c r="O105" i="1" s="1"/>
  <c r="K104" i="1"/>
  <c r="O104" i="1" s="1"/>
  <c r="K103" i="1"/>
  <c r="O103" i="1" s="1"/>
  <c r="K102" i="1"/>
  <c r="O102" i="1" s="1"/>
  <c r="K101" i="1"/>
  <c r="O101" i="1" s="1"/>
  <c r="K100" i="1"/>
  <c r="O100" i="1" s="1"/>
  <c r="K99" i="1"/>
  <c r="O99" i="1" s="1"/>
  <c r="K98" i="1"/>
  <c r="O98" i="1" s="1"/>
  <c r="K97" i="1"/>
  <c r="O97" i="1" s="1"/>
  <c r="K96" i="1"/>
  <c r="O96" i="1" s="1"/>
  <c r="K95" i="1"/>
  <c r="O95" i="1" s="1"/>
  <c r="K94" i="1"/>
  <c r="O94" i="1" s="1"/>
  <c r="K93" i="1"/>
  <c r="O93" i="1" s="1"/>
  <c r="K92" i="1"/>
  <c r="O92" i="1" s="1"/>
  <c r="K91" i="1"/>
  <c r="O91" i="1" s="1"/>
  <c r="K90" i="1"/>
  <c r="O90" i="1" s="1"/>
  <c r="K89" i="1"/>
  <c r="O89" i="1" s="1"/>
  <c r="K88" i="1"/>
  <c r="O88" i="1" s="1"/>
  <c r="K87" i="1"/>
  <c r="O87" i="1" s="1"/>
  <c r="K86" i="1"/>
  <c r="O86" i="1" s="1"/>
  <c r="K81" i="1"/>
  <c r="O81" i="1" s="1"/>
  <c r="K80" i="1"/>
  <c r="O80" i="1" s="1"/>
  <c r="K79" i="1"/>
  <c r="O79" i="1" s="1"/>
  <c r="K78" i="1"/>
  <c r="O78" i="1" s="1"/>
  <c r="K77" i="1"/>
  <c r="O77" i="1" s="1"/>
  <c r="K76" i="1"/>
  <c r="O76" i="1" s="1"/>
  <c r="K75" i="1"/>
  <c r="O75" i="1" s="1"/>
  <c r="K74" i="1"/>
  <c r="O74" i="1" s="1"/>
  <c r="K73" i="1"/>
  <c r="O73" i="1" s="1"/>
  <c r="K72" i="1"/>
  <c r="O72" i="1" s="1"/>
  <c r="K71" i="1"/>
  <c r="O71" i="1" s="1"/>
  <c r="K70" i="1"/>
  <c r="O70" i="1" s="1"/>
  <c r="K69" i="1"/>
  <c r="O69" i="1" s="1"/>
  <c r="K51" i="1"/>
  <c r="O51" i="1" s="1"/>
  <c r="K50" i="1"/>
  <c r="O50" i="1" s="1"/>
  <c r="K49" i="1"/>
  <c r="O49" i="1" s="1"/>
  <c r="K48" i="1"/>
  <c r="O48" i="1" s="1"/>
  <c r="K43" i="1"/>
  <c r="O43" i="1" s="1"/>
  <c r="K42" i="1"/>
  <c r="O42" i="1" s="1"/>
  <c r="K41" i="1"/>
  <c r="O41" i="1" s="1"/>
  <c r="K40" i="1"/>
  <c r="O40" i="1" s="1"/>
  <c r="K39" i="1"/>
  <c r="O39" i="1" s="1"/>
  <c r="K38" i="1"/>
  <c r="O38" i="1" s="1"/>
  <c r="K37" i="1"/>
  <c r="O37" i="1" s="1"/>
  <c r="K36" i="1"/>
  <c r="O36" i="1" s="1"/>
  <c r="K35" i="1"/>
  <c r="O35" i="1" s="1"/>
  <c r="K34" i="1"/>
  <c r="O34" i="1" s="1"/>
  <c r="K33" i="1"/>
  <c r="O33" i="1" s="1"/>
  <c r="K32" i="1"/>
  <c r="O32" i="1" s="1"/>
  <c r="K19" i="1"/>
  <c r="O19" i="1" s="1"/>
  <c r="K18" i="1"/>
  <c r="O18" i="1" s="1"/>
  <c r="K17" i="1"/>
  <c r="O17" i="1" s="1"/>
  <c r="K16" i="1"/>
  <c r="O16" i="1" s="1"/>
  <c r="K14" i="1"/>
  <c r="O14" i="1" s="1"/>
  <c r="K13" i="1"/>
  <c r="O13" i="1" s="1"/>
  <c r="K12" i="1"/>
  <c r="K10" i="1"/>
  <c r="O10" i="1" s="1"/>
  <c r="B15" i="3" l="1"/>
  <c r="P15" i="3" s="1"/>
  <c r="P9" i="3"/>
  <c r="L27" i="2"/>
  <c r="O147" i="1"/>
  <c r="O162" i="1"/>
  <c r="O163" i="1" s="1"/>
  <c r="S163" i="1" s="1"/>
  <c r="O165" i="1"/>
  <c r="O166" i="1" s="1"/>
  <c r="S166" i="1" s="1"/>
  <c r="O171" i="1"/>
  <c r="O172" i="1" s="1"/>
  <c r="S172" i="1" s="1"/>
  <c r="O144" i="1"/>
  <c r="H21" i="2"/>
  <c r="L10" i="2"/>
  <c r="L21" i="2" s="1"/>
  <c r="L23" i="2" s="1"/>
  <c r="P23" i="2" s="1"/>
  <c r="O153" i="1"/>
  <c r="O154" i="1" s="1"/>
  <c r="S154" i="1" s="1"/>
  <c r="O159" i="1"/>
  <c r="O160" i="1" s="1"/>
  <c r="S160" i="1" s="1"/>
  <c r="K138" i="1"/>
  <c r="O12" i="1"/>
  <c r="O138" i="1" s="1"/>
  <c r="O148" i="1" l="1"/>
  <c r="S148" i="1" s="1"/>
  <c r="O145" i="1"/>
  <c r="S145" i="1" s="1"/>
  <c r="O140" i="1"/>
  <c r="S140" i="1" s="1"/>
  <c r="L28" i="2"/>
  <c r="P28" i="2" s="1"/>
  <c r="J21" i="2"/>
  <c r="M138" i="1"/>
</calcChain>
</file>

<file path=xl/sharedStrings.xml><?xml version="1.0" encoding="utf-8"?>
<sst xmlns="http://schemas.openxmlformats.org/spreadsheetml/2006/main" count="454" uniqueCount="195">
  <si>
    <t>PUSHER, LLC</t>
  </si>
  <si>
    <t>Ship to:</t>
  </si>
  <si>
    <t>CUSTOMER NAME:</t>
  </si>
  <si>
    <t>EMAIL back to:</t>
  </si>
  <si>
    <t>Kevin@pusher.world</t>
  </si>
  <si>
    <t>ORDER FORM</t>
  </si>
  <si>
    <t>ADDRESS LINE 1:</t>
  </si>
  <si>
    <t>Contact:</t>
  </si>
  <si>
    <t>ADDRESS LINE 2:</t>
  </si>
  <si>
    <t>HOW TO COMPLETE THIS ORDER FORM:</t>
  </si>
  <si>
    <t>Position:</t>
  </si>
  <si>
    <t>CITY:</t>
  </si>
  <si>
    <t>Type the Number of Sets you Want into the Cell that corresponds to</t>
  </si>
  <si>
    <t>P.O. #:</t>
  </si>
  <si>
    <t>STATE/PROVINCE/REGION:</t>
  </si>
  <si>
    <t>COLOR you want that aligns with the Set Style and Type of Hold</t>
  </si>
  <si>
    <t>MY EMAIL:</t>
  </si>
  <si>
    <t>ZIP/POSTAL CODE:</t>
  </si>
  <si>
    <t>COUNTRY:</t>
  </si>
  <si>
    <t>THEN, TYPE IN YOUR NAME AND 'SHIP TO' INFORMATION.  EMAIL IT TO US.</t>
  </si>
  <si>
    <t>PHONE NUMBER.:</t>
  </si>
  <si>
    <t>ID #</t>
  </si>
  <si>
    <t>RANGE DESCRIPTION</t>
  </si>
  <si>
    <t>Set Name</t>
  </si>
  <si>
    <t>Sub-   Set</t>
  </si>
  <si>
    <t>No. Holds / Set</t>
  </si>
  <si>
    <t>Set Order Qty.</t>
  </si>
  <si>
    <t>Unit RETAIL /Set</t>
  </si>
  <si>
    <t>EXTENDED RETAIL AMOUNT</t>
  </si>
  <si>
    <t>DT Joe`s Valley</t>
  </si>
  <si>
    <t>Screw-Ons</t>
  </si>
  <si>
    <t>Crimp Set</t>
  </si>
  <si>
    <t>Crimp Pockets</t>
  </si>
  <si>
    <t>2 finger pockets</t>
  </si>
  <si>
    <t>Large Pockets</t>
  </si>
  <si>
    <t>Large Pinch</t>
  </si>
  <si>
    <t>Sticky Cobble</t>
  </si>
  <si>
    <t>Jibs</t>
  </si>
  <si>
    <t>Feet</t>
  </si>
  <si>
    <t>Set 1</t>
  </si>
  <si>
    <t>Set 2</t>
  </si>
  <si>
    <t>Set 3</t>
  </si>
  <si>
    <t>Set 4</t>
  </si>
  <si>
    <t>Set 5</t>
  </si>
  <si>
    <t>Set 6</t>
  </si>
  <si>
    <t>Set 7</t>
  </si>
  <si>
    <t>Set 8</t>
  </si>
  <si>
    <t>Set 9</t>
  </si>
  <si>
    <t>Set 10</t>
  </si>
  <si>
    <t>Sticky</t>
  </si>
  <si>
    <t>Tri-Cobble</t>
  </si>
  <si>
    <t>Woodie</t>
  </si>
  <si>
    <t>Bertha</t>
  </si>
  <si>
    <t>Font</t>
  </si>
  <si>
    <t>Hueco</t>
  </si>
  <si>
    <t>Classic Hueco Crimps</t>
  </si>
  <si>
    <t>Granite</t>
  </si>
  <si>
    <t>JIBS</t>
  </si>
  <si>
    <t>BLOCKERS</t>
  </si>
  <si>
    <t>XL SPIKE</t>
  </si>
  <si>
    <t>Medium Patina Crimp</t>
  </si>
  <si>
    <t>Medium Pinch</t>
  </si>
  <si>
    <t>JUGS</t>
  </si>
  <si>
    <t>XXL WAVE</t>
  </si>
  <si>
    <t>XL Baby Boss</t>
  </si>
  <si>
    <t>XL Chicken Heads</t>
  </si>
  <si>
    <t>Large DOUBLES</t>
  </si>
  <si>
    <t>SPLITS</t>
  </si>
  <si>
    <t>Small EDGES</t>
  </si>
  <si>
    <t>XL EDGES</t>
  </si>
  <si>
    <t>XXL LEDGE</t>
  </si>
  <si>
    <t>XXL RAILS</t>
  </si>
  <si>
    <t>M. Patina Crimp</t>
  </si>
  <si>
    <t>SKUs</t>
  </si>
  <si>
    <t>TOTAL ORDER QTY. and AMOUNT</t>
  </si>
  <si>
    <t>E-Z ORDER</t>
  </si>
  <si>
    <t>HOLDS:</t>
  </si>
  <si>
    <t>VOLUMES:</t>
  </si>
  <si>
    <t>Type the Number of Units you Want into the Cell that corresponds to</t>
  </si>
  <si>
    <t>THEN, GO TO THE HOLDS BUY SHEET AND TYPE IN YOUR NAME AND 'SHIP TO' INFORMATION.  EMAIL IT TO US.</t>
  </si>
  <si>
    <t>Go to the HOLDS BUY Sheet and enter what you want following the instructions provided</t>
  </si>
  <si>
    <t>COLOR you want.  You may order complete sets of all 10 volumes in a single color below.</t>
  </si>
  <si>
    <t>Go to the VOLUMES BUY Sheet and follow the instructions provided</t>
  </si>
  <si>
    <t>Fiberglass Volumes</t>
  </si>
  <si>
    <t>Size in cm</t>
  </si>
  <si>
    <t>Quantity</t>
  </si>
  <si>
    <t>Unit RETAIL</t>
  </si>
  <si>
    <t>Fiberglass vol Pusher PF3</t>
  </si>
  <si>
    <t>Fiberglass vol Pusher PF4</t>
  </si>
  <si>
    <t>Fiberglass vol Pusher PF1</t>
  </si>
  <si>
    <t>Fiberglass vol Pusher PF2</t>
  </si>
  <si>
    <t>Fiberglass vol Pusher PF5</t>
  </si>
  <si>
    <t>Fiberglass vol Pusher PF6</t>
  </si>
  <si>
    <t>Fiberglass vol Pusher PF7</t>
  </si>
  <si>
    <t>Fiberglass vol Pusher PF8</t>
  </si>
  <si>
    <t>Fiberglass vol Pusher PF9</t>
  </si>
  <si>
    <t>Fiberglass vol Pusher PF10</t>
  </si>
  <si>
    <t>57/25/16</t>
  </si>
  <si>
    <t>52/25/12</t>
  </si>
  <si>
    <t>52/30/12</t>
  </si>
  <si>
    <t>40/19/9</t>
  </si>
  <si>
    <t>60/35/17</t>
  </si>
  <si>
    <t>47/36/16</t>
  </si>
  <si>
    <t>40/30/11</t>
  </si>
  <si>
    <t>35/39/13</t>
  </si>
  <si>
    <t>65/30/20</t>
  </si>
  <si>
    <t>46/38/15</t>
  </si>
  <si>
    <t>Silver Gray 7001</t>
  </si>
  <si>
    <t>Yellow 1018</t>
  </si>
  <si>
    <t>Blue 5015</t>
  </si>
  <si>
    <t>Green 6001</t>
  </si>
  <si>
    <t>Black 9005</t>
  </si>
  <si>
    <t>White 9003</t>
  </si>
  <si>
    <t>Orange 2003</t>
  </si>
  <si>
    <t>Red
3020</t>
  </si>
  <si>
    <r>
      <t xml:space="preserve">TO ORDER </t>
    </r>
    <r>
      <rPr>
        <b/>
        <sz val="10"/>
        <color rgb="FF980000"/>
        <rFont val="Arial"/>
        <family val="2"/>
      </rPr>
      <t>COMPLETE HOLD CATALOGUE</t>
    </r>
  </si>
  <si>
    <r>
      <t xml:space="preserve">TO ORDER </t>
    </r>
    <r>
      <rPr>
        <b/>
        <sz val="10"/>
        <color rgb="FF980000"/>
        <rFont val="Arial"/>
        <family val="2"/>
      </rPr>
      <t>COMPLETE VOLUME CATALOGUE</t>
    </r>
  </si>
  <si>
    <t>Joe's Valley</t>
  </si>
  <si>
    <t>FONT</t>
  </si>
  <si>
    <t>Volume 4</t>
  </si>
  <si>
    <t>Volume 5</t>
  </si>
  <si>
    <t>Volume 6</t>
  </si>
  <si>
    <t>Volume 7</t>
  </si>
  <si>
    <t>Set 11</t>
  </si>
  <si>
    <t>Set 12</t>
  </si>
  <si>
    <t>Set 13</t>
  </si>
  <si>
    <t>Set 14</t>
  </si>
  <si>
    <t>Set 15</t>
  </si>
  <si>
    <t>Set 16</t>
  </si>
  <si>
    <t>Set 17</t>
  </si>
  <si>
    <t>Set 18</t>
  </si>
  <si>
    <t>Set 19</t>
  </si>
  <si>
    <t>Set 20</t>
  </si>
  <si>
    <t>Set 21</t>
  </si>
  <si>
    <t>Genesis</t>
  </si>
  <si>
    <t>Sean Bailey</t>
  </si>
  <si>
    <r>
      <t xml:space="preserve">TO ORDER COMPLETE </t>
    </r>
    <r>
      <rPr>
        <b/>
        <u/>
        <sz val="10"/>
        <color rgb="FF980000"/>
        <rFont val="Arial"/>
        <family val="2"/>
      </rPr>
      <t>DT JOE'S VALLEY</t>
    </r>
    <r>
      <rPr>
        <b/>
        <sz val="10"/>
        <color rgb="FF980000"/>
        <rFont val="Arial"/>
        <family val="2"/>
      </rPr>
      <t xml:space="preserve"> RANGE</t>
    </r>
  </si>
  <si>
    <r>
      <t xml:space="preserve">TO ORDER COMPLETE </t>
    </r>
    <r>
      <rPr>
        <b/>
        <u/>
        <sz val="10"/>
        <color rgb="FF980000"/>
        <rFont val="Arial"/>
        <family val="2"/>
      </rPr>
      <t>JOE'S VALLEY</t>
    </r>
    <r>
      <rPr>
        <b/>
        <sz val="10"/>
        <color rgb="FF980000"/>
        <rFont val="Arial"/>
        <family val="2"/>
      </rPr>
      <t xml:space="preserve"> RANGE</t>
    </r>
  </si>
  <si>
    <r>
      <t xml:space="preserve">TO ORDER COMPLETE </t>
    </r>
    <r>
      <rPr>
        <b/>
        <u/>
        <sz val="10"/>
        <color rgb="FF980000"/>
        <rFont val="Arial"/>
        <family val="2"/>
      </rPr>
      <t>STICKY COBBLE</t>
    </r>
    <r>
      <rPr>
        <b/>
        <sz val="10"/>
        <color rgb="FF980000"/>
        <rFont val="Arial"/>
        <family val="2"/>
      </rPr>
      <t xml:space="preserve"> RANGE</t>
    </r>
  </si>
  <si>
    <r>
      <t xml:space="preserve">TO ORDER COMPLETE </t>
    </r>
    <r>
      <rPr>
        <b/>
        <u/>
        <sz val="10"/>
        <color rgb="FF980000"/>
        <rFont val="Arial"/>
        <family val="2"/>
      </rPr>
      <t>WOODIE</t>
    </r>
    <r>
      <rPr>
        <b/>
        <sz val="10"/>
        <color rgb="FF980000"/>
        <rFont val="Arial"/>
        <family val="2"/>
      </rPr>
      <t xml:space="preserve"> RANGE</t>
    </r>
  </si>
  <si>
    <r>
      <t xml:space="preserve">TO ORDER COMPLETE </t>
    </r>
    <r>
      <rPr>
        <b/>
        <u/>
        <sz val="10"/>
        <color rgb="FF980000"/>
        <rFont val="Arial"/>
        <family val="2"/>
      </rPr>
      <t>BERTHA</t>
    </r>
    <r>
      <rPr>
        <b/>
        <sz val="10"/>
        <color rgb="FF980000"/>
        <rFont val="Arial"/>
        <family val="2"/>
      </rPr>
      <t xml:space="preserve"> RANGE</t>
    </r>
  </si>
  <si>
    <r>
      <t xml:space="preserve">TO ORDER COMPLETE </t>
    </r>
    <r>
      <rPr>
        <b/>
        <u/>
        <sz val="10"/>
        <color rgb="FF980000"/>
        <rFont val="Arial"/>
        <family val="2"/>
      </rPr>
      <t>FONT</t>
    </r>
    <r>
      <rPr>
        <b/>
        <sz val="10"/>
        <color rgb="FF980000"/>
        <rFont val="Arial"/>
        <family val="2"/>
      </rPr>
      <t xml:space="preserve"> RANGE</t>
    </r>
  </si>
  <si>
    <r>
      <t xml:space="preserve">TO ORDER COMPLETE </t>
    </r>
    <r>
      <rPr>
        <b/>
        <u/>
        <sz val="10"/>
        <color rgb="FF980000"/>
        <rFont val="Arial"/>
        <family val="2"/>
      </rPr>
      <t>FONT VOLUME</t>
    </r>
    <r>
      <rPr>
        <b/>
        <sz val="10"/>
        <color rgb="FF980000"/>
        <rFont val="Arial"/>
        <family val="2"/>
      </rPr>
      <t xml:space="preserve"> RANGE</t>
    </r>
  </si>
  <si>
    <r>
      <t xml:space="preserve">TO ORDER COMPLETE </t>
    </r>
    <r>
      <rPr>
        <b/>
        <u/>
        <sz val="10"/>
        <color rgb="FF980000"/>
        <rFont val="Arial"/>
        <family val="2"/>
      </rPr>
      <t>GRANITE</t>
    </r>
    <r>
      <rPr>
        <b/>
        <sz val="10"/>
        <color rgb="FF980000"/>
        <rFont val="Arial"/>
        <family val="2"/>
      </rPr>
      <t xml:space="preserve"> RANGE</t>
    </r>
  </si>
  <si>
    <r>
      <t xml:space="preserve">TO ORDER COMPLETE </t>
    </r>
    <r>
      <rPr>
        <b/>
        <u/>
        <sz val="10"/>
        <color rgb="FF980000"/>
        <rFont val="Arial"/>
        <family val="2"/>
      </rPr>
      <t>GENESIS</t>
    </r>
    <r>
      <rPr>
        <b/>
        <sz val="10"/>
        <color rgb="FF980000"/>
        <rFont val="Arial"/>
        <family val="2"/>
      </rPr>
      <t xml:space="preserve"> RANGE</t>
    </r>
  </si>
  <si>
    <r>
      <t xml:space="preserve">TO ORDER COMPLETE </t>
    </r>
    <r>
      <rPr>
        <b/>
        <u/>
        <sz val="10"/>
        <color rgb="FF000000"/>
        <rFont val="Arial"/>
        <family val="2"/>
      </rPr>
      <t>SEAN BAILEY</t>
    </r>
    <r>
      <rPr>
        <b/>
        <sz val="10"/>
        <color rgb="FF980000"/>
        <rFont val="Arial"/>
        <family val="2"/>
      </rPr>
      <t xml:space="preserve"> RANGE</t>
    </r>
  </si>
  <si>
    <t>RED</t>
  </si>
  <si>
    <t>BLACK</t>
  </si>
  <si>
    <t>SKY BLUE</t>
  </si>
  <si>
    <t>FLUORO ORANGE</t>
  </si>
  <si>
    <t>GREEN   16-16</t>
  </si>
  <si>
    <t>FLUORO GREEN</t>
  </si>
  <si>
    <t>SIGNAL VIOLET</t>
  </si>
  <si>
    <t>BRIGHT YELLOW</t>
  </si>
  <si>
    <t>WHITE</t>
  </si>
  <si>
    <t>FLUORO PINK</t>
  </si>
  <si>
    <t>ORANGE
US 14-01</t>
  </si>
  <si>
    <t>GREEN   US 16-09</t>
  </si>
  <si>
    <t>PURPLE
US 07-13</t>
  </si>
  <si>
    <t>Fluoro Pink</t>
  </si>
  <si>
    <t>Fluoro Green</t>
  </si>
  <si>
    <t>Fluoro Orange</t>
  </si>
  <si>
    <t>DT Ben Hanna</t>
  </si>
  <si>
    <r>
      <t>Power Junkie</t>
    </r>
    <r>
      <rPr>
        <sz val="9"/>
        <color rgb="FF000000"/>
        <rFont val="Calibri"/>
        <family val="2"/>
      </rPr>
      <t xml:space="preserve"> (PE)</t>
    </r>
  </si>
  <si>
    <t>Baby Boss</t>
  </si>
  <si>
    <t>Incuts</t>
  </si>
  <si>
    <t>DT Woodie</t>
  </si>
  <si>
    <t>DT Board</t>
  </si>
  <si>
    <t>DT Smoothies</t>
  </si>
  <si>
    <t>OG Line</t>
  </si>
  <si>
    <t>Chicken Heads</t>
  </si>
  <si>
    <t>Pinches</t>
  </si>
  <si>
    <t>Pockets</t>
  </si>
  <si>
    <r>
      <t xml:space="preserve">TO ORDER COMPLETE </t>
    </r>
    <r>
      <rPr>
        <b/>
        <u/>
        <sz val="10"/>
        <color rgb="FF980000"/>
        <rFont val="Arial"/>
        <family val="2"/>
      </rPr>
      <t>DT WOODIE</t>
    </r>
    <r>
      <rPr>
        <b/>
        <sz val="10"/>
        <color rgb="FF980000"/>
        <rFont val="Arial"/>
        <family val="2"/>
      </rPr>
      <t xml:space="preserve"> RANGE</t>
    </r>
  </si>
  <si>
    <r>
      <t xml:space="preserve">TO ORDER COMPLETE </t>
    </r>
    <r>
      <rPr>
        <b/>
        <u/>
        <sz val="10"/>
        <color rgb="FF980000"/>
        <rFont val="Arial"/>
        <family val="2"/>
      </rPr>
      <t>OG LINE</t>
    </r>
    <r>
      <rPr>
        <b/>
        <sz val="10"/>
        <color rgb="FF980000"/>
        <rFont val="Arial"/>
        <family val="2"/>
      </rPr>
      <t xml:space="preserve"> RANGE</t>
    </r>
  </si>
  <si>
    <r>
      <t xml:space="preserve">TO ORDER COMPLETE </t>
    </r>
    <r>
      <rPr>
        <b/>
        <u/>
        <sz val="10"/>
        <color rgb="FF980000"/>
        <rFont val="Arial"/>
        <family val="2"/>
      </rPr>
      <t>DT BOARD</t>
    </r>
    <r>
      <rPr>
        <b/>
        <sz val="10"/>
        <color rgb="FF980000"/>
        <rFont val="Arial"/>
        <family val="2"/>
      </rPr>
      <t xml:space="preserve"> RANGE</t>
    </r>
  </si>
  <si>
    <r>
      <t xml:space="preserve">TO ORDER COMPLETE </t>
    </r>
    <r>
      <rPr>
        <b/>
        <u/>
        <sz val="10"/>
        <color rgb="FF980000"/>
        <rFont val="Arial"/>
        <family val="2"/>
      </rPr>
      <t>DT SMOOTHIES</t>
    </r>
    <r>
      <rPr>
        <b/>
        <sz val="10"/>
        <color rgb="FF980000"/>
        <rFont val="Arial"/>
        <family val="2"/>
      </rPr>
      <t xml:space="preserve"> RANGE</t>
    </r>
  </si>
  <si>
    <t>HOLDS</t>
  </si>
  <si>
    <t>TOTAL</t>
  </si>
  <si>
    <t>Total Number Sets Ordered:
(Standard + EZ Order Complete Sets)</t>
  </si>
  <si>
    <t>XL Rail</t>
  </si>
  <si>
    <t>VOLUMES</t>
  </si>
  <si>
    <t>Total Number Volumes Ordered:
(Standard + EZ Order Complete Sets)</t>
  </si>
  <si>
    <t>Retro</t>
  </si>
  <si>
    <t>Classic</t>
  </si>
  <si>
    <t>Small Positives</t>
  </si>
  <si>
    <t>Classic Medium</t>
  </si>
  <si>
    <t>Classic Large</t>
  </si>
  <si>
    <t>Classic Small</t>
  </si>
  <si>
    <t>TOTAL SAVED:</t>
  </si>
  <si>
    <t>U.S. Gym Price:</t>
  </si>
  <si>
    <t>Hide Col</t>
  </si>
  <si>
    <t>Nr Holds</t>
  </si>
  <si>
    <t>Total Number of Holds Ordered:</t>
  </si>
  <si>
    <t>U.S. GYM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</si>
</sst>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mmm\ d\,\ yyyy"/>
    <numFmt numFmtId="165" formatCode="&quot;$&quot;#,##0.00"/>
    <numFmt numFmtId="166" formatCode="0.0"/>
    <numFmt numFmtId="167" formatCode="&quot; &quot;&quot;$&quot;* #,##0.00&quot; &quot;;&quot; &quot;&quot;$&quot;* \(#,##0.00\);&quot; &quot;&quot;$&quot;* &quot;-&quot;??&quot; &quot;"/>
  </numFmts>
  <fonts count="55">
    <font>
      <sz val="10"/>
      <color rgb="FF000000"/>
      <name val="Arial"/>
    </font>
    <font>
      <b/>
      <sz val="14"/>
      <color rgb="FF666666"/>
      <name val="Calibri"/>
      <family val="2"/>
    </font>
    <font>
      <sz val="10"/>
      <color theme="1"/>
      <name val="Helvetica Neue"/>
    </font>
    <font>
      <b/>
      <sz val="10"/>
      <color rgb="FF000000"/>
      <name val="Arial"/>
      <family val="2"/>
    </font>
    <font>
      <sz val="9"/>
      <color rgb="FF000000"/>
      <name val="Arial"/>
      <family val="2"/>
    </font>
    <font>
      <sz val="10"/>
      <name val="Arial"/>
      <family val="2"/>
    </font>
    <font>
      <b/>
      <sz val="16"/>
      <color rgb="FF666666"/>
      <name val="Arial"/>
      <family val="2"/>
    </font>
    <font>
      <sz val="12"/>
      <color theme="1"/>
      <name val="Helvetica Neue"/>
    </font>
    <font>
      <b/>
      <sz val="10"/>
      <color rgb="FFFF0000"/>
      <name val="Arial"/>
      <family val="2"/>
    </font>
    <font>
      <sz val="9"/>
      <color theme="1"/>
      <name val="Helvetica Neue"/>
    </font>
    <font>
      <u/>
      <sz val="10"/>
      <color theme="10"/>
      <name val="Arial"/>
      <family val="2"/>
    </font>
    <font>
      <sz val="10"/>
      <color theme="1"/>
      <name val="Arial"/>
      <family val="2"/>
    </font>
    <font>
      <b/>
      <sz val="8"/>
      <color rgb="FF000000"/>
      <name val="Arial"/>
      <family val="2"/>
    </font>
    <font>
      <b/>
      <sz val="11"/>
      <color rgb="FF000000"/>
      <name val="Calibri"/>
      <family val="2"/>
    </font>
    <font>
      <b/>
      <sz val="10"/>
      <color rgb="FF000000"/>
      <name val="Calibri"/>
      <family val="2"/>
    </font>
    <font>
      <b/>
      <sz val="9"/>
      <color theme="0"/>
      <name val="Arial"/>
      <family val="2"/>
    </font>
    <font>
      <b/>
      <sz val="9"/>
      <color theme="1"/>
      <name val="Arial"/>
      <family val="2"/>
    </font>
    <font>
      <sz val="10"/>
      <color theme="0"/>
      <name val="Helvetica Neue"/>
    </font>
    <font>
      <b/>
      <sz val="10"/>
      <color theme="0"/>
      <name val="Helvetica Neue"/>
    </font>
    <font>
      <sz val="11"/>
      <color rgb="FF000000"/>
      <name val="Calibri"/>
      <family val="2"/>
    </font>
    <font>
      <sz val="11"/>
      <color theme="1"/>
      <name val="Calibri"/>
      <family val="2"/>
    </font>
    <font>
      <sz val="12"/>
      <color rgb="FF000000"/>
      <name val="Calibri"/>
      <family val="2"/>
    </font>
    <font>
      <sz val="12"/>
      <color rgb="FF000000"/>
      <name val="Arial"/>
      <family val="2"/>
    </font>
    <font>
      <b/>
      <sz val="13"/>
      <color theme="0"/>
      <name val="Helvetica Neue"/>
    </font>
    <font>
      <b/>
      <sz val="13"/>
      <color theme="1"/>
      <name val="Helvetica Neue"/>
    </font>
    <font>
      <sz val="10"/>
      <color rgb="FF000000"/>
      <name val="Calibri"/>
      <family val="2"/>
    </font>
    <font>
      <sz val="12"/>
      <color theme="0"/>
      <name val="Helvetica Neue"/>
    </font>
    <font>
      <b/>
      <sz val="12"/>
      <color theme="0"/>
      <name val="Helvetica Neue"/>
    </font>
    <font>
      <b/>
      <sz val="14"/>
      <color rgb="FF000000"/>
      <name val="Calibri"/>
      <family val="2"/>
    </font>
    <font>
      <b/>
      <sz val="16"/>
      <color rgb="FF000000"/>
      <name val="Calibri"/>
      <family val="2"/>
    </font>
    <font>
      <b/>
      <sz val="12"/>
      <color theme="0"/>
      <name val="Arial"/>
      <family val="2"/>
    </font>
    <font>
      <b/>
      <sz val="12"/>
      <color theme="1"/>
      <name val="Arial"/>
      <family val="2"/>
    </font>
    <font>
      <b/>
      <sz val="14"/>
      <color rgb="FF666666"/>
      <name val="Oswald"/>
    </font>
    <font>
      <b/>
      <sz val="12"/>
      <color rgb="FFFFFFFF"/>
      <name val="Helvetica Neue"/>
    </font>
    <font>
      <b/>
      <sz val="12"/>
      <color theme="1"/>
      <name val="Helvetica Neue"/>
    </font>
    <font>
      <b/>
      <sz val="10"/>
      <color rgb="FF980000"/>
      <name val="Arial"/>
      <family val="2"/>
    </font>
    <font>
      <b/>
      <i/>
      <sz val="10"/>
      <color rgb="FFFF0000"/>
      <name val="Arial"/>
      <family val="2"/>
    </font>
    <font>
      <sz val="10"/>
      <color rgb="FF000000"/>
      <name val="Arial"/>
      <family val="2"/>
    </font>
    <font>
      <b/>
      <u/>
      <sz val="10"/>
      <color rgb="FFFF0000"/>
      <name val="Arial"/>
      <family val="2"/>
    </font>
    <font>
      <sz val="11"/>
      <color indexed="8"/>
      <name val="Calibri"/>
      <family val="2"/>
    </font>
    <font>
      <b/>
      <sz val="10"/>
      <color indexed="8"/>
      <name val="Arial"/>
      <family val="2"/>
      <scheme val="minor"/>
    </font>
    <font>
      <b/>
      <sz val="10"/>
      <color indexed="9"/>
      <name val="Arial"/>
      <family val="2"/>
      <scheme val="minor"/>
    </font>
    <font>
      <b/>
      <sz val="12"/>
      <name val="Arial"/>
      <family val="2"/>
    </font>
    <font>
      <b/>
      <sz val="10"/>
      <color theme="0"/>
      <name val="Arial"/>
      <family val="2"/>
      <scheme val="minor"/>
    </font>
    <font>
      <b/>
      <sz val="13"/>
      <name val="Helvetica Neue"/>
    </font>
    <font>
      <b/>
      <sz val="12"/>
      <name val="Helvetica Neue"/>
    </font>
    <font>
      <b/>
      <i/>
      <sz val="10"/>
      <color rgb="FFFF0000"/>
      <name val="Helvetica Neue"/>
    </font>
    <font>
      <b/>
      <sz val="10"/>
      <color theme="1"/>
      <name val="Helvetica Neue"/>
    </font>
    <font>
      <b/>
      <u/>
      <sz val="10"/>
      <color rgb="FF980000"/>
      <name val="Arial"/>
      <family val="2"/>
    </font>
    <font>
      <b/>
      <u/>
      <sz val="10"/>
      <color rgb="FF000000"/>
      <name val="Arial"/>
      <family val="2"/>
    </font>
    <font>
      <sz val="9"/>
      <color rgb="FF000000"/>
      <name val="Calibri"/>
      <family val="2"/>
    </font>
    <font>
      <b/>
      <sz val="16"/>
      <color rgb="FF000000"/>
      <name val="Arial"/>
      <family val="2"/>
    </font>
    <font>
      <b/>
      <sz val="11"/>
      <color theme="1"/>
      <name val="Helvetica Neue"/>
    </font>
    <font>
      <b/>
      <sz val="12"/>
      <color rgb="FF000000"/>
      <name val="Calibri"/>
      <family val="2"/>
    </font>
    <font>
      <sz val="10"/>
      <name val="Helvetica Neue"/>
    </font>
  </fonts>
  <fills count="60">
    <fill>
      <patternFill patternType="none"/>
    </fill>
    <fill>
      <patternFill patternType="gray125"/>
    </fill>
    <fill>
      <patternFill patternType="solid">
        <fgColor rgb="FFF2F2F2"/>
        <bgColor rgb="FFF2F2F2"/>
      </patternFill>
    </fill>
    <fill>
      <patternFill patternType="solid">
        <fgColor rgb="FF00FFFF"/>
        <bgColor rgb="FF00FFFF"/>
      </patternFill>
    </fill>
    <fill>
      <patternFill patternType="solid">
        <fgColor rgb="FFFF0000"/>
        <bgColor rgb="FFFF0000"/>
      </patternFill>
    </fill>
    <fill>
      <patternFill patternType="solid">
        <fgColor rgb="FF3F3F3F"/>
        <bgColor rgb="FF3F3F3F"/>
      </patternFill>
    </fill>
    <fill>
      <patternFill patternType="solid">
        <fgColor rgb="FF3366FF"/>
        <bgColor rgb="FF3366FF"/>
      </patternFill>
    </fill>
    <fill>
      <patternFill patternType="solid">
        <fgColor rgb="FFE88219"/>
        <bgColor rgb="FFE88219"/>
      </patternFill>
    </fill>
    <fill>
      <patternFill patternType="solid">
        <fgColor rgb="FF00CC5C"/>
        <bgColor rgb="FF00CC5C"/>
      </patternFill>
    </fill>
    <fill>
      <patternFill patternType="solid">
        <fgColor rgb="FF990066"/>
        <bgColor rgb="FF990066"/>
      </patternFill>
    </fill>
    <fill>
      <patternFill patternType="solid">
        <fgColor rgb="FFFCDB00"/>
        <bgColor rgb="FFFCDB00"/>
      </patternFill>
    </fill>
    <fill>
      <patternFill patternType="solid">
        <fgColor rgb="FFFFFFFF"/>
        <bgColor rgb="FFFFFFFF"/>
      </patternFill>
    </fill>
    <fill>
      <patternFill patternType="solid">
        <fgColor rgb="FF1CA84F"/>
        <bgColor rgb="FF1CA84F"/>
      </patternFill>
    </fill>
    <fill>
      <patternFill patternType="solid">
        <fgColor rgb="FFCC6072"/>
        <bgColor rgb="FFCC6072"/>
      </patternFill>
    </fill>
    <fill>
      <patternFill patternType="solid">
        <fgColor rgb="FFF4CCCC"/>
        <bgColor rgb="FFF4CCCC"/>
      </patternFill>
    </fill>
    <fill>
      <patternFill patternType="solid">
        <fgColor rgb="FFD9EAD3"/>
        <bgColor rgb="FFD9EAD3"/>
      </patternFill>
    </fill>
    <fill>
      <patternFill patternType="solid">
        <fgColor rgb="FFFFE599"/>
        <bgColor rgb="FFFFE599"/>
      </patternFill>
    </fill>
    <fill>
      <patternFill patternType="solid">
        <fgColor rgb="FFEAD1DC"/>
        <bgColor rgb="FFEAD1DC"/>
      </patternFill>
    </fill>
    <fill>
      <patternFill patternType="solid">
        <fgColor rgb="FFF6B26B"/>
        <bgColor rgb="FFF6B26B"/>
      </patternFill>
    </fill>
    <fill>
      <patternFill patternType="solid">
        <fgColor rgb="FFD0E0E3"/>
        <bgColor rgb="FFD0E0E3"/>
      </patternFill>
    </fill>
    <fill>
      <patternFill patternType="solid">
        <fgColor rgb="FF969696"/>
        <bgColor indexed="64"/>
      </patternFill>
    </fill>
    <fill>
      <patternFill patternType="solid">
        <fgColor rgb="FF969696"/>
        <bgColor rgb="FFFF0000"/>
      </patternFill>
    </fill>
    <fill>
      <patternFill patternType="solid">
        <fgColor rgb="FFFFFF00"/>
        <bgColor indexed="64"/>
      </patternFill>
    </fill>
    <fill>
      <patternFill patternType="solid">
        <fgColor rgb="FFFFFF00"/>
        <bgColor rgb="FF3F3F3F"/>
      </patternFill>
    </fill>
    <fill>
      <patternFill patternType="solid">
        <fgColor rgb="FFFF0000"/>
        <bgColor indexed="64"/>
      </patternFill>
    </fill>
    <fill>
      <patternFill patternType="solid">
        <fgColor rgb="FFFF0000"/>
        <bgColor rgb="FF3366FF"/>
      </patternFill>
    </fill>
    <fill>
      <patternFill patternType="solid">
        <fgColor rgb="FF00CCFF"/>
        <bgColor indexed="64"/>
      </patternFill>
    </fill>
    <fill>
      <patternFill patternType="solid">
        <fgColor rgb="FF00CCFF"/>
        <bgColor rgb="FFE88219"/>
      </patternFill>
    </fill>
    <fill>
      <patternFill patternType="solid">
        <fgColor rgb="FF99CC00"/>
        <bgColor indexed="64"/>
      </patternFill>
    </fill>
    <fill>
      <patternFill patternType="solid">
        <fgColor rgb="FF99CC00"/>
        <bgColor rgb="FF00CC5C"/>
      </patternFill>
    </fill>
    <fill>
      <patternFill patternType="solid">
        <fgColor rgb="FFFFFFFF"/>
        <bgColor indexed="64"/>
      </patternFill>
    </fill>
    <fill>
      <patternFill patternType="solid">
        <fgColor rgb="FFFFFFFF"/>
        <bgColor rgb="FFFCDB00"/>
      </patternFill>
    </fill>
    <fill>
      <patternFill patternType="solid">
        <fgColor rgb="FFFF9900"/>
        <bgColor indexed="64"/>
      </patternFill>
    </fill>
    <fill>
      <patternFill patternType="solid">
        <fgColor rgb="FFFF9900"/>
        <bgColor rgb="FFCC6072"/>
      </patternFill>
    </fill>
    <fill>
      <patternFill patternType="solid">
        <fgColor theme="9" tint="0.79998168889431442"/>
        <bgColor rgb="FFF4CCCC"/>
      </patternFill>
    </fill>
    <fill>
      <patternFill patternType="solid">
        <fgColor theme="6" tint="0.79998168889431442"/>
        <bgColor rgb="FFF6B26B"/>
      </patternFill>
    </fill>
    <fill>
      <patternFill patternType="solid">
        <fgColor theme="6" tint="0.39997558519241921"/>
        <bgColor indexed="64"/>
      </patternFill>
    </fill>
    <fill>
      <patternFill patternType="solid">
        <fgColor theme="9"/>
        <bgColor indexed="64"/>
      </patternFill>
    </fill>
    <fill>
      <patternFill patternType="solid">
        <fgColor rgb="FF3F3F3F"/>
        <bgColor indexed="64"/>
      </patternFill>
    </fill>
    <fill>
      <patternFill patternType="solid">
        <fgColor rgb="FF3F3F3F"/>
        <bgColor rgb="FF990066"/>
      </patternFill>
    </fill>
    <fill>
      <patternFill patternType="solid">
        <fgColor rgb="FF00B050"/>
        <bgColor rgb="FFE88219"/>
      </patternFill>
    </fill>
    <fill>
      <patternFill patternType="solid">
        <fgColor rgb="FF00B050"/>
        <bgColor rgb="FF00CC5C"/>
      </patternFill>
    </fill>
    <fill>
      <patternFill patternType="solid">
        <fgColor rgb="FFFF9900"/>
        <bgColor rgb="FFE88219"/>
      </patternFill>
    </fill>
    <fill>
      <patternFill patternType="solid">
        <fgColor rgb="FFFF9900"/>
        <bgColor rgb="FF3366FF"/>
      </patternFill>
    </fill>
    <fill>
      <patternFill patternType="solid">
        <fgColor rgb="FF9370DB"/>
        <bgColor rgb="FF1CA84F"/>
      </patternFill>
    </fill>
    <fill>
      <patternFill patternType="solid">
        <fgColor rgb="FFCC6072"/>
        <bgColor indexed="64"/>
      </patternFill>
    </fill>
    <fill>
      <patternFill patternType="solid">
        <fgColor rgb="FFCC6072"/>
        <bgColor rgb="FFFCDB00"/>
      </patternFill>
    </fill>
    <fill>
      <patternFill patternType="solid">
        <fgColor rgb="FFE88219"/>
        <bgColor indexed="64"/>
      </patternFill>
    </fill>
    <fill>
      <patternFill patternType="solid">
        <fgColor rgb="FFE88219"/>
        <bgColor rgb="FFCC6072"/>
      </patternFill>
    </fill>
    <fill>
      <patternFill patternType="solid">
        <fgColor rgb="FF1CA84F"/>
        <bgColor indexed="64"/>
      </patternFill>
    </fill>
    <fill>
      <patternFill patternType="solid">
        <fgColor rgb="FF1CA84F"/>
        <bgColor rgb="FF00CC5C"/>
      </patternFill>
    </fill>
    <fill>
      <patternFill patternType="solid">
        <fgColor rgb="FF00CC99"/>
        <bgColor indexed="64"/>
      </patternFill>
    </fill>
    <fill>
      <patternFill patternType="solid">
        <fgColor rgb="FFFFCCFF"/>
        <bgColor rgb="FFD9EAD3"/>
      </patternFill>
    </fill>
    <fill>
      <patternFill patternType="solid">
        <fgColor rgb="FF66FFFF"/>
        <bgColor indexed="64"/>
      </patternFill>
    </fill>
    <fill>
      <patternFill patternType="solid">
        <fgColor rgb="FFCCCCFF"/>
        <bgColor indexed="64"/>
      </patternFill>
    </fill>
    <fill>
      <patternFill patternType="solid">
        <fgColor rgb="FFFFCC99"/>
        <bgColor indexed="64"/>
      </patternFill>
    </fill>
    <fill>
      <patternFill patternType="solid">
        <fgColor rgb="FF92D050"/>
        <bgColor rgb="FFD0E0E3"/>
      </patternFill>
    </fill>
    <fill>
      <patternFill patternType="solid">
        <fgColor rgb="FF92D050"/>
        <bgColor indexed="64"/>
      </patternFill>
    </fill>
    <fill>
      <patternFill patternType="solid">
        <fgColor rgb="FF00E699"/>
        <bgColor indexed="64"/>
      </patternFill>
    </fill>
    <fill>
      <patternFill patternType="solid">
        <fgColor rgb="FFFFFFFF"/>
        <bgColor rgb="FF00FFFF"/>
      </patternFill>
    </fill>
  </fills>
  <borders count="10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style="thin">
        <color theme="0"/>
      </left>
      <right style="thin">
        <color rgb="FF000000"/>
      </right>
      <top style="thin">
        <color rgb="FF000000"/>
      </top>
      <bottom style="medium">
        <color rgb="FF000000"/>
      </bottom>
      <diagonal/>
    </border>
    <border>
      <left style="thin">
        <color theme="0"/>
      </left>
      <right style="thin">
        <color rgb="FF000000"/>
      </right>
      <top style="thin">
        <color rgb="FF000000"/>
      </top>
      <bottom style="thin">
        <color rgb="FF000000"/>
      </bottom>
      <diagonal/>
    </border>
    <border>
      <left style="thin">
        <color theme="0"/>
      </left>
      <right style="thin">
        <color rgb="FF000000"/>
      </right>
      <top style="thin">
        <color rgb="FF000000"/>
      </top>
      <bottom/>
      <diagonal/>
    </border>
    <border>
      <left style="thin">
        <color theme="0"/>
      </left>
      <right style="thin">
        <color rgb="FF000000"/>
      </right>
      <top style="medium">
        <color rgb="FF000000"/>
      </top>
      <bottom style="thin">
        <color rgb="FF000000"/>
      </bottom>
      <diagonal/>
    </border>
    <border>
      <left style="thin">
        <color rgb="FF000000"/>
      </left>
      <right style="thin">
        <color rgb="FF000000"/>
      </right>
      <top/>
      <bottom/>
      <diagonal/>
    </border>
    <border>
      <left style="thin">
        <color theme="0"/>
      </left>
      <right style="thin">
        <color rgb="FF000000"/>
      </right>
      <top/>
      <bottom style="thin">
        <color rgb="FF000000"/>
      </bottom>
      <diagonal/>
    </border>
    <border>
      <left style="thin">
        <color rgb="FF000000"/>
      </left>
      <right style="medium">
        <color rgb="FF000000"/>
      </right>
      <top/>
      <bottom style="thin">
        <color rgb="FF000000"/>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medium">
        <color rgb="FF000000"/>
      </top>
      <bottom style="thick">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auto="1"/>
      </left>
      <right style="thin">
        <color auto="1"/>
      </right>
      <top style="thin">
        <color rgb="FF000000"/>
      </top>
      <bottom style="medium">
        <color rgb="FF000000"/>
      </bottom>
      <diagonal/>
    </border>
    <border>
      <left style="thin">
        <color auto="1"/>
      </left>
      <right/>
      <top style="thin">
        <color rgb="FF000000"/>
      </top>
      <bottom style="medium">
        <color rgb="FF000000"/>
      </bottom>
      <diagonal/>
    </border>
    <border>
      <left/>
      <right style="thin">
        <color auto="1"/>
      </right>
      <top style="thin">
        <color rgb="FF000000"/>
      </top>
      <bottom style="medium">
        <color rgb="FF000000"/>
      </bottom>
      <diagonal/>
    </border>
    <border>
      <left style="thin">
        <color rgb="FF000000"/>
      </left>
      <right style="thin">
        <color rgb="FF000000"/>
      </right>
      <top style="medium">
        <color auto="1"/>
      </top>
      <bottom style="medium">
        <color auto="1"/>
      </bottom>
      <diagonal/>
    </border>
    <border>
      <left style="thin">
        <color rgb="FF000000"/>
      </left>
      <right/>
      <top style="medium">
        <color auto="1"/>
      </top>
      <bottom style="medium">
        <color auto="1"/>
      </bottom>
      <diagonal/>
    </border>
    <border>
      <left/>
      <right style="thin">
        <color rgb="FF000000"/>
      </right>
      <top style="medium">
        <color auto="1"/>
      </top>
      <bottom style="medium">
        <color auto="1"/>
      </bottom>
      <diagonal/>
    </border>
    <border>
      <left style="thin">
        <color rgb="FF000000"/>
      </left>
      <right style="medium">
        <color rgb="FF000000"/>
      </right>
      <top style="medium">
        <color auto="1"/>
      </top>
      <bottom style="medium">
        <color auto="1"/>
      </bottom>
      <diagonal/>
    </border>
    <border>
      <left style="thin">
        <color auto="1"/>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rgb="FF000000"/>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indexed="64"/>
      </left>
      <right style="thin">
        <color rgb="FF000000"/>
      </right>
      <top style="thick">
        <color theme="0"/>
      </top>
      <bottom style="medium">
        <color indexed="64"/>
      </bottom>
      <diagonal/>
    </border>
    <border>
      <left style="thin">
        <color rgb="FF000000"/>
      </left>
      <right style="thin">
        <color rgb="FF000000"/>
      </right>
      <top style="thick">
        <color theme="0"/>
      </top>
      <bottom style="medium">
        <color indexed="64"/>
      </bottom>
      <diagonal/>
    </border>
    <border>
      <left style="thin">
        <color rgb="FF000000"/>
      </left>
      <right/>
      <top style="thick">
        <color theme="0"/>
      </top>
      <bottom style="medium">
        <color indexed="64"/>
      </bottom>
      <diagonal/>
    </border>
    <border>
      <left style="thin">
        <color theme="0"/>
      </left>
      <right style="thin">
        <color rgb="FF000000"/>
      </right>
      <top style="thick">
        <color theme="0"/>
      </top>
      <bottom style="medium">
        <color indexed="64"/>
      </bottom>
      <diagonal/>
    </border>
    <border>
      <left style="thin">
        <color rgb="FF000000"/>
      </left>
      <right style="thin">
        <color rgb="FF000000"/>
      </right>
      <top style="thick">
        <color rgb="FF000000"/>
      </top>
      <bottom style="medium">
        <color indexed="64"/>
      </bottom>
      <diagonal/>
    </border>
    <border>
      <left style="thin">
        <color rgb="FF000000"/>
      </left>
      <right style="medium">
        <color indexed="64"/>
      </right>
      <top style="thick">
        <color theme="0"/>
      </top>
      <bottom style="medium">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39" fillId="0" borderId="0"/>
  </cellStyleXfs>
  <cellXfs count="700">
    <xf numFmtId="0" fontId="0" fillId="0" borderId="0" xfId="0"/>
    <xf numFmtId="49" fontId="1" fillId="0" borderId="0" xfId="0" applyNumberFormat="1" applyFont="1"/>
    <xf numFmtId="0" fontId="2" fillId="0" borderId="0" xfId="0" applyFont="1"/>
    <xf numFmtId="49" fontId="3" fillId="0" borderId="0" xfId="0" applyNumberFormat="1" applyFont="1" applyAlignment="1">
      <alignment horizontal="right"/>
    </xf>
    <xf numFmtId="49" fontId="4" fillId="0" borderId="0" xfId="0" applyNumberFormat="1" applyFont="1" applyAlignment="1">
      <alignment horizontal="right"/>
    </xf>
    <xf numFmtId="49" fontId="6" fillId="0" borderId="0" xfId="0" applyNumberFormat="1" applyFont="1"/>
    <xf numFmtId="164" fontId="2" fillId="0" borderId="0" xfId="0" applyNumberFormat="1" applyFont="1"/>
    <xf numFmtId="0" fontId="0" fillId="0" borderId="0" xfId="0" applyAlignment="1">
      <alignment horizontal="right"/>
    </xf>
    <xf numFmtId="49" fontId="8" fillId="0" borderId="0" xfId="0" applyNumberFormat="1" applyFont="1"/>
    <xf numFmtId="49" fontId="0" fillId="0" borderId="0" xfId="0" applyNumberFormat="1"/>
    <xf numFmtId="0" fontId="9" fillId="0" borderId="0" xfId="0" applyFont="1" applyAlignment="1">
      <alignment horizontal="right"/>
    </xf>
    <xf numFmtId="49" fontId="12" fillId="0" borderId="0" xfId="0" applyNumberFormat="1" applyFont="1"/>
    <xf numFmtId="49" fontId="2" fillId="0" borderId="0" xfId="0" applyNumberFormat="1" applyFont="1"/>
    <xf numFmtId="0" fontId="2" fillId="0" borderId="0" xfId="0" applyFont="1" applyAlignment="1">
      <alignment horizontal="right"/>
    </xf>
    <xf numFmtId="49" fontId="9" fillId="0" borderId="12" xfId="0" applyNumberFormat="1" applyFont="1" applyBorder="1" applyAlignment="1">
      <alignment horizontal="right"/>
    </xf>
    <xf numFmtId="49" fontId="2" fillId="0" borderId="2" xfId="0" applyNumberFormat="1" applyFont="1" applyBorder="1"/>
    <xf numFmtId="49" fontId="2" fillId="0" borderId="3" xfId="0" applyNumberFormat="1" applyFont="1" applyBorder="1"/>
    <xf numFmtId="49" fontId="13" fillId="3" borderId="13"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wrapText="1"/>
    </xf>
    <xf numFmtId="0" fontId="2" fillId="3" borderId="14" xfId="0" applyFont="1" applyFill="1" applyBorder="1" applyAlignment="1">
      <alignment vertical="center" wrapText="1"/>
    </xf>
    <xf numFmtId="49" fontId="14" fillId="3" borderId="13" xfId="0" applyNumberFormat="1" applyFont="1" applyFill="1" applyBorder="1" applyAlignment="1">
      <alignment horizontal="center" vertical="center" wrapText="1"/>
    </xf>
    <xf numFmtId="49" fontId="14" fillId="3" borderId="14"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0" fontId="2" fillId="0" borderId="15" xfId="0" applyFont="1" applyBorder="1" applyAlignment="1">
      <alignment vertical="center" wrapText="1"/>
    </xf>
    <xf numFmtId="0" fontId="2" fillId="0" borderId="16" xfId="0" applyFont="1" applyBorder="1"/>
    <xf numFmtId="0" fontId="2" fillId="0" borderId="17" xfId="0" applyFont="1" applyBorder="1"/>
    <xf numFmtId="0" fontId="2" fillId="0" borderId="4" xfId="0" applyFont="1" applyBorder="1"/>
    <xf numFmtId="0" fontId="17" fillId="4" borderId="18" xfId="0" applyFont="1" applyFill="1" applyBorder="1"/>
    <xf numFmtId="0" fontId="17" fillId="5" borderId="18" xfId="0" applyFont="1" applyFill="1" applyBorder="1"/>
    <xf numFmtId="0" fontId="17" fillId="6" borderId="18" xfId="0" applyFont="1" applyFill="1" applyBorder="1"/>
    <xf numFmtId="0" fontId="17" fillId="7" borderId="18" xfId="0" applyFont="1" applyFill="1" applyBorder="1"/>
    <xf numFmtId="0" fontId="2" fillId="8" borderId="18" xfId="0" applyFont="1" applyFill="1" applyBorder="1"/>
    <xf numFmtId="0" fontId="2" fillId="10" borderId="18" xfId="0" applyFont="1" applyFill="1" applyBorder="1"/>
    <xf numFmtId="0" fontId="17" fillId="12" borderId="18" xfId="0" applyFont="1" applyFill="1" applyBorder="1"/>
    <xf numFmtId="0" fontId="17" fillId="13" borderId="18" xfId="0" applyFont="1" applyFill="1" applyBorder="1"/>
    <xf numFmtId="0" fontId="2" fillId="0" borderId="19" xfId="0" applyFont="1" applyBorder="1"/>
    <xf numFmtId="0" fontId="19" fillId="14" borderId="22" xfId="0" applyFont="1" applyFill="1" applyBorder="1" applyAlignment="1">
      <alignment horizontal="center"/>
    </xf>
    <xf numFmtId="49" fontId="19" fillId="14" borderId="13" xfId="0" applyNumberFormat="1" applyFont="1" applyFill="1" applyBorder="1" applyAlignment="1">
      <alignment horizontal="center"/>
    </xf>
    <xf numFmtId="0" fontId="19" fillId="14" borderId="13" xfId="0" applyFont="1" applyFill="1" applyBorder="1" applyAlignment="1">
      <alignment horizontal="center"/>
    </xf>
    <xf numFmtId="0" fontId="20" fillId="14" borderId="13" xfId="0" applyFont="1" applyFill="1" applyBorder="1"/>
    <xf numFmtId="0" fontId="2" fillId="14" borderId="13" xfId="0" applyFont="1" applyFill="1" applyBorder="1"/>
    <xf numFmtId="165" fontId="21" fillId="14" borderId="13" xfId="0" applyNumberFormat="1" applyFont="1" applyFill="1" applyBorder="1" applyAlignment="1">
      <alignment horizontal="right"/>
    </xf>
    <xf numFmtId="165" fontId="22" fillId="14" borderId="13" xfId="0" applyNumberFormat="1" applyFont="1" applyFill="1" applyBorder="1" applyAlignment="1">
      <alignment horizontal="right"/>
    </xf>
    <xf numFmtId="0" fontId="2" fillId="0" borderId="13" xfId="0" applyFont="1" applyBorder="1"/>
    <xf numFmtId="49" fontId="19" fillId="14" borderId="14" xfId="0" applyNumberFormat="1" applyFont="1" applyFill="1" applyBorder="1" applyAlignment="1">
      <alignment horizontal="center"/>
    </xf>
    <xf numFmtId="0" fontId="19" fillId="14" borderId="14" xfId="0" applyFont="1" applyFill="1" applyBorder="1" applyAlignment="1">
      <alignment horizontal="center"/>
    </xf>
    <xf numFmtId="0" fontId="19" fillId="15" borderId="22" xfId="0" applyFont="1" applyFill="1" applyBorder="1" applyAlignment="1">
      <alignment horizontal="center"/>
    </xf>
    <xf numFmtId="49" fontId="19" fillId="15" borderId="13" xfId="0" applyNumberFormat="1" applyFont="1" applyFill="1" applyBorder="1" applyAlignment="1">
      <alignment horizontal="center"/>
    </xf>
    <xf numFmtId="0" fontId="20" fillId="15" borderId="13" xfId="0" applyFont="1" applyFill="1" applyBorder="1"/>
    <xf numFmtId="0" fontId="19" fillId="15" borderId="13" xfId="0" applyFont="1" applyFill="1" applyBorder="1" applyAlignment="1">
      <alignment horizontal="center"/>
    </xf>
    <xf numFmtId="0" fontId="2" fillId="15" borderId="13" xfId="0" applyFont="1" applyFill="1" applyBorder="1"/>
    <xf numFmtId="165" fontId="21" fillId="15" borderId="13" xfId="0" applyNumberFormat="1" applyFont="1" applyFill="1" applyBorder="1" applyAlignment="1">
      <alignment horizontal="right"/>
    </xf>
    <xf numFmtId="165" fontId="22" fillId="15" borderId="13" xfId="0" applyNumberFormat="1" applyFont="1" applyFill="1" applyBorder="1" applyAlignment="1">
      <alignment horizontal="right"/>
    </xf>
    <xf numFmtId="166" fontId="20" fillId="15" borderId="13" xfId="0" applyNumberFormat="1" applyFont="1" applyFill="1" applyBorder="1"/>
    <xf numFmtId="165" fontId="20" fillId="15" borderId="13" xfId="0" applyNumberFormat="1" applyFont="1" applyFill="1" applyBorder="1"/>
    <xf numFmtId="165" fontId="2" fillId="0" borderId="13" xfId="0" applyNumberFormat="1" applyFont="1" applyBorder="1"/>
    <xf numFmtId="0" fontId="19" fillId="16" borderId="22" xfId="0" applyFont="1" applyFill="1" applyBorder="1" applyAlignment="1">
      <alignment horizontal="center"/>
    </xf>
    <xf numFmtId="49" fontId="19" fillId="16" borderId="13" xfId="0" applyNumberFormat="1" applyFont="1" applyFill="1" applyBorder="1" applyAlignment="1">
      <alignment horizontal="center"/>
    </xf>
    <xf numFmtId="0" fontId="20" fillId="16" borderId="13" xfId="0" applyFont="1" applyFill="1" applyBorder="1"/>
    <xf numFmtId="166" fontId="19" fillId="16" borderId="13" xfId="0" applyNumberFormat="1" applyFont="1" applyFill="1" applyBorder="1" applyAlignment="1">
      <alignment horizontal="center"/>
    </xf>
    <xf numFmtId="0" fontId="19" fillId="16" borderId="13" xfId="0" applyFont="1" applyFill="1" applyBorder="1" applyAlignment="1">
      <alignment horizontal="center"/>
    </xf>
    <xf numFmtId="165" fontId="20" fillId="16" borderId="13" xfId="0" applyNumberFormat="1" applyFont="1" applyFill="1" applyBorder="1"/>
    <xf numFmtId="0" fontId="2" fillId="16" borderId="13" xfId="0" applyFont="1" applyFill="1" applyBorder="1"/>
    <xf numFmtId="165" fontId="21" fillId="16" borderId="13" xfId="0" applyNumberFormat="1" applyFont="1" applyFill="1" applyBorder="1" applyAlignment="1">
      <alignment horizontal="right"/>
    </xf>
    <xf numFmtId="165" fontId="22" fillId="16" borderId="13" xfId="0" applyNumberFormat="1" applyFont="1" applyFill="1" applyBorder="1" applyAlignment="1">
      <alignment horizontal="right"/>
    </xf>
    <xf numFmtId="165" fontId="21" fillId="16" borderId="13" xfId="0" applyNumberFormat="1" applyFont="1" applyFill="1" applyBorder="1"/>
    <xf numFmtId="0" fontId="19" fillId="17" borderId="22" xfId="0" applyFont="1" applyFill="1" applyBorder="1" applyAlignment="1">
      <alignment horizontal="center"/>
    </xf>
    <xf numFmtId="49" fontId="19" fillId="17" borderId="13" xfId="0" applyNumberFormat="1" applyFont="1" applyFill="1" applyBorder="1" applyAlignment="1">
      <alignment horizontal="center"/>
    </xf>
    <xf numFmtId="0" fontId="20" fillId="17" borderId="13" xfId="0" applyFont="1" applyFill="1" applyBorder="1"/>
    <xf numFmtId="166" fontId="19" fillId="17" borderId="13" xfId="0" applyNumberFormat="1" applyFont="1" applyFill="1" applyBorder="1" applyAlignment="1">
      <alignment horizontal="center"/>
    </xf>
    <xf numFmtId="0" fontId="19" fillId="17" borderId="13" xfId="0" applyFont="1" applyFill="1" applyBorder="1" applyAlignment="1">
      <alignment horizontal="center"/>
    </xf>
    <xf numFmtId="165" fontId="20" fillId="17" borderId="13" xfId="0" applyNumberFormat="1" applyFont="1" applyFill="1" applyBorder="1"/>
    <xf numFmtId="0" fontId="2" fillId="17" borderId="13" xfId="0" applyFont="1" applyFill="1" applyBorder="1"/>
    <xf numFmtId="165" fontId="21" fillId="17" borderId="13" xfId="0" applyNumberFormat="1" applyFont="1" applyFill="1" applyBorder="1" applyAlignment="1">
      <alignment horizontal="right"/>
    </xf>
    <xf numFmtId="165" fontId="22" fillId="17" borderId="13" xfId="0" applyNumberFormat="1" applyFont="1" applyFill="1" applyBorder="1" applyAlignment="1">
      <alignment horizontal="right"/>
    </xf>
    <xf numFmtId="0" fontId="19" fillId="18" borderId="22" xfId="0" applyFont="1" applyFill="1" applyBorder="1" applyAlignment="1">
      <alignment horizontal="center"/>
    </xf>
    <xf numFmtId="49" fontId="19" fillId="18" borderId="13" xfId="0" applyNumberFormat="1" applyFont="1" applyFill="1" applyBorder="1" applyAlignment="1">
      <alignment horizontal="center"/>
    </xf>
    <xf numFmtId="0" fontId="19" fillId="18" borderId="13" xfId="0" applyFont="1" applyFill="1" applyBorder="1" applyAlignment="1">
      <alignment horizontal="center"/>
    </xf>
    <xf numFmtId="166" fontId="19" fillId="18" borderId="13" xfId="0" applyNumberFormat="1" applyFont="1" applyFill="1" applyBorder="1" applyAlignment="1">
      <alignment horizontal="center"/>
    </xf>
    <xf numFmtId="165" fontId="20" fillId="18" borderId="13" xfId="0" applyNumberFormat="1" applyFont="1" applyFill="1" applyBorder="1"/>
    <xf numFmtId="0" fontId="2" fillId="18" borderId="13" xfId="0" applyFont="1" applyFill="1" applyBorder="1"/>
    <xf numFmtId="165" fontId="21" fillId="18" borderId="13" xfId="0" applyNumberFormat="1" applyFont="1" applyFill="1" applyBorder="1" applyAlignment="1">
      <alignment horizontal="right"/>
    </xf>
    <xf numFmtId="165" fontId="22" fillId="18" borderId="13" xfId="0" applyNumberFormat="1" applyFont="1" applyFill="1" applyBorder="1" applyAlignment="1">
      <alignment horizontal="right"/>
    </xf>
    <xf numFmtId="0" fontId="20" fillId="18" borderId="13" xfId="0" applyFont="1" applyFill="1" applyBorder="1"/>
    <xf numFmtId="0" fontId="19" fillId="19" borderId="22" xfId="0" applyFont="1" applyFill="1" applyBorder="1" applyAlignment="1">
      <alignment horizontal="center"/>
    </xf>
    <xf numFmtId="49" fontId="19" fillId="19" borderId="13" xfId="0" applyNumberFormat="1" applyFont="1" applyFill="1" applyBorder="1" applyAlignment="1">
      <alignment horizontal="center"/>
    </xf>
    <xf numFmtId="0" fontId="19" fillId="19" borderId="13" xfId="0" applyFont="1" applyFill="1" applyBorder="1" applyAlignment="1">
      <alignment horizontal="center"/>
    </xf>
    <xf numFmtId="166" fontId="19" fillId="19" borderId="13" xfId="0" applyNumberFormat="1" applyFont="1" applyFill="1" applyBorder="1" applyAlignment="1">
      <alignment horizontal="center"/>
    </xf>
    <xf numFmtId="165" fontId="20" fillId="19" borderId="13" xfId="0" applyNumberFormat="1" applyFont="1" applyFill="1" applyBorder="1"/>
    <xf numFmtId="0" fontId="2" fillId="19" borderId="13" xfId="0" applyFont="1" applyFill="1" applyBorder="1"/>
    <xf numFmtId="165" fontId="21" fillId="19" borderId="13" xfId="0" applyNumberFormat="1" applyFont="1" applyFill="1" applyBorder="1" applyAlignment="1">
      <alignment horizontal="right"/>
    </xf>
    <xf numFmtId="165" fontId="22" fillId="19" borderId="13" xfId="0" applyNumberFormat="1" applyFont="1" applyFill="1" applyBorder="1" applyAlignment="1">
      <alignment horizontal="right"/>
    </xf>
    <xf numFmtId="0" fontId="20" fillId="19" borderId="13" xfId="0" applyFont="1" applyFill="1" applyBorder="1"/>
    <xf numFmtId="49" fontId="19" fillId="19" borderId="12" xfId="0" applyNumberFormat="1" applyFont="1" applyFill="1" applyBorder="1" applyAlignment="1">
      <alignment horizontal="center"/>
    </xf>
    <xf numFmtId="0" fontId="19" fillId="19" borderId="3" xfId="0" applyFont="1" applyFill="1" applyBorder="1" applyAlignment="1">
      <alignment horizontal="center"/>
    </xf>
    <xf numFmtId="0" fontId="19" fillId="19" borderId="18" xfId="0" applyFont="1" applyFill="1" applyBorder="1" applyAlignment="1">
      <alignment horizontal="center"/>
    </xf>
    <xf numFmtId="166" fontId="19" fillId="19" borderId="18" xfId="0" applyNumberFormat="1" applyFont="1" applyFill="1" applyBorder="1" applyAlignment="1">
      <alignment horizontal="center"/>
    </xf>
    <xf numFmtId="165" fontId="20" fillId="19" borderId="18" xfId="0" applyNumberFormat="1" applyFont="1" applyFill="1" applyBorder="1"/>
    <xf numFmtId="0" fontId="2" fillId="19" borderId="18" xfId="0" applyFont="1" applyFill="1" applyBorder="1"/>
    <xf numFmtId="165" fontId="21" fillId="19" borderId="18" xfId="0" applyNumberFormat="1" applyFont="1" applyFill="1" applyBorder="1" applyAlignment="1">
      <alignment horizontal="right"/>
    </xf>
    <xf numFmtId="165" fontId="22" fillId="19" borderId="18" xfId="0" applyNumberFormat="1" applyFont="1" applyFill="1" applyBorder="1" applyAlignment="1">
      <alignment horizontal="right"/>
    </xf>
    <xf numFmtId="0" fontId="0" fillId="0" borderId="25" xfId="0" applyBorder="1" applyAlignment="1">
      <alignment horizontal="right"/>
    </xf>
    <xf numFmtId="49" fontId="0" fillId="0" borderId="2" xfId="0" applyNumberFormat="1" applyBorder="1"/>
    <xf numFmtId="0" fontId="2" fillId="0" borderId="2" xfId="0" applyFont="1" applyBorder="1"/>
    <xf numFmtId="0" fontId="0" fillId="0" borderId="2" xfId="0" applyBorder="1"/>
    <xf numFmtId="49" fontId="25" fillId="0" borderId="2" xfId="0" applyNumberFormat="1" applyFont="1" applyBorder="1"/>
    <xf numFmtId="166" fontId="2" fillId="0" borderId="3" xfId="0" applyNumberFormat="1" applyFont="1" applyBorder="1"/>
    <xf numFmtId="0" fontId="26" fillId="4" borderId="13" xfId="0" applyFont="1" applyFill="1" applyBorder="1" applyAlignment="1">
      <alignment horizontal="center" vertical="center"/>
    </xf>
    <xf numFmtId="0" fontId="26" fillId="5" borderId="13" xfId="0" applyFont="1" applyFill="1" applyBorder="1" applyAlignment="1">
      <alignment horizontal="center" vertical="center"/>
    </xf>
    <xf numFmtId="0" fontId="26" fillId="6" borderId="13" xfId="0" applyFont="1" applyFill="1" applyBorder="1" applyAlignment="1">
      <alignment horizontal="center" vertical="center"/>
    </xf>
    <xf numFmtId="0" fontId="26" fillId="7" borderId="13" xfId="0" applyFont="1" applyFill="1" applyBorder="1" applyAlignment="1">
      <alignment horizontal="center" vertical="center"/>
    </xf>
    <xf numFmtId="0" fontId="7" fillId="8" borderId="13" xfId="0" applyFont="1" applyFill="1" applyBorder="1" applyAlignment="1">
      <alignment horizontal="center" vertical="center"/>
    </xf>
    <xf numFmtId="0" fontId="7" fillId="10" borderId="13" xfId="0" applyFont="1" applyFill="1" applyBorder="1" applyAlignment="1">
      <alignment horizontal="center" vertical="center"/>
    </xf>
    <xf numFmtId="0" fontId="7" fillId="0" borderId="13" xfId="0" applyFont="1" applyBorder="1" applyAlignment="1">
      <alignment horizontal="center" vertical="center"/>
    </xf>
    <xf numFmtId="0" fontId="26" fillId="12" borderId="13" xfId="0" applyFont="1" applyFill="1" applyBorder="1" applyAlignment="1">
      <alignment horizontal="center" vertical="center"/>
    </xf>
    <xf numFmtId="0" fontId="26" fillId="13" borderId="23" xfId="0" applyFont="1" applyFill="1" applyBorder="1" applyAlignment="1">
      <alignment horizontal="center" vertical="center"/>
    </xf>
    <xf numFmtId="49" fontId="13" fillId="3" borderId="26" xfId="0" applyNumberFormat="1" applyFont="1" applyFill="1" applyBorder="1" applyAlignment="1">
      <alignment vertical="center"/>
    </xf>
    <xf numFmtId="0" fontId="2" fillId="3" borderId="27" xfId="0" applyFont="1" applyFill="1" applyBorder="1" applyAlignment="1">
      <alignment vertical="center"/>
    </xf>
    <xf numFmtId="166" fontId="0" fillId="3" borderId="27" xfId="0" applyNumberFormat="1" applyFill="1" applyBorder="1" applyAlignment="1">
      <alignment horizontal="center" vertical="center"/>
    </xf>
    <xf numFmtId="0" fontId="2" fillId="3" borderId="28" xfId="0" applyFont="1" applyFill="1" applyBorder="1" applyAlignment="1">
      <alignment vertical="center"/>
    </xf>
    <xf numFmtId="165" fontId="2" fillId="3" borderId="29" xfId="0" applyNumberFormat="1" applyFont="1" applyFill="1" applyBorder="1" applyAlignment="1">
      <alignment vertical="center"/>
    </xf>
    <xf numFmtId="0" fontId="28" fillId="3" borderId="29" xfId="0" applyFont="1" applyFill="1" applyBorder="1" applyAlignment="1">
      <alignment horizontal="center" vertical="center"/>
    </xf>
    <xf numFmtId="0" fontId="2" fillId="3" borderId="29" xfId="0" applyFont="1" applyFill="1" applyBorder="1" applyAlignment="1">
      <alignment vertical="center"/>
    </xf>
    <xf numFmtId="165" fontId="21" fillId="3" borderId="29" xfId="0" applyNumberFormat="1" applyFont="1" applyFill="1" applyBorder="1" applyAlignment="1">
      <alignment horizontal="right" vertical="center"/>
    </xf>
    <xf numFmtId="167" fontId="29" fillId="3" borderId="29" xfId="0" applyNumberFormat="1" applyFont="1" applyFill="1" applyBorder="1" applyAlignment="1">
      <alignment horizontal="right" vertical="center"/>
    </xf>
    <xf numFmtId="165" fontId="2" fillId="0" borderId="29" xfId="0" applyNumberFormat="1" applyFont="1" applyBorder="1" applyAlignment="1">
      <alignment vertical="center"/>
    </xf>
    <xf numFmtId="0" fontId="30" fillId="4" borderId="29" xfId="0" applyFont="1" applyFill="1" applyBorder="1" applyAlignment="1">
      <alignment horizontal="center" vertical="center" wrapText="1"/>
    </xf>
    <xf numFmtId="0" fontId="30" fillId="5" borderId="29" xfId="0" applyFont="1" applyFill="1" applyBorder="1" applyAlignment="1">
      <alignment horizontal="center" vertical="center" wrapText="1"/>
    </xf>
    <xf numFmtId="0" fontId="30" fillId="6" borderId="29" xfId="0" applyFont="1" applyFill="1" applyBorder="1" applyAlignment="1">
      <alignment horizontal="center" vertical="center" wrapText="1"/>
    </xf>
    <xf numFmtId="0" fontId="30" fillId="7" borderId="29" xfId="0" applyFont="1" applyFill="1" applyBorder="1" applyAlignment="1">
      <alignment horizontal="center" vertical="center"/>
    </xf>
    <xf numFmtId="0" fontId="31" fillId="8" borderId="29" xfId="0" applyFont="1" applyFill="1" applyBorder="1" applyAlignment="1">
      <alignment horizontal="center" vertical="center" wrapText="1"/>
    </xf>
    <xf numFmtId="0" fontId="31" fillId="10" borderId="29" xfId="0" applyFont="1" applyFill="1" applyBorder="1" applyAlignment="1">
      <alignment horizontal="center" vertical="center" wrapText="1"/>
    </xf>
    <xf numFmtId="0" fontId="31" fillId="11" borderId="29" xfId="0" applyFont="1" applyFill="1" applyBorder="1" applyAlignment="1">
      <alignment horizontal="center" vertical="center"/>
    </xf>
    <xf numFmtId="0" fontId="30" fillId="12" borderId="29" xfId="0" applyFont="1" applyFill="1" applyBorder="1" applyAlignment="1">
      <alignment horizontal="center" vertical="center" wrapText="1"/>
    </xf>
    <xf numFmtId="0" fontId="30" fillId="13" borderId="30" xfId="0" applyFont="1" applyFill="1" applyBorder="1" applyAlignment="1">
      <alignment horizontal="center" vertical="center"/>
    </xf>
    <xf numFmtId="165" fontId="2" fillId="0" borderId="0" xfId="0" applyNumberFormat="1" applyFont="1"/>
    <xf numFmtId="0" fontId="32" fillId="0" borderId="0" xfId="0" applyFont="1"/>
    <xf numFmtId="0" fontId="3" fillId="0" borderId="31" xfId="0" applyFont="1" applyBorder="1"/>
    <xf numFmtId="0" fontId="2" fillId="0" borderId="32" xfId="0" applyFont="1" applyBorder="1"/>
    <xf numFmtId="0" fontId="2" fillId="0" borderId="33" xfId="0" applyFont="1" applyBorder="1"/>
    <xf numFmtId="0" fontId="19" fillId="19" borderId="19" xfId="0" applyFont="1" applyFill="1" applyBorder="1" applyAlignment="1">
      <alignment horizontal="center" vertical="center"/>
    </xf>
    <xf numFmtId="0" fontId="2" fillId="19" borderId="19" xfId="0" applyFont="1" applyFill="1" applyBorder="1" applyAlignment="1">
      <alignment vertical="center"/>
    </xf>
    <xf numFmtId="165" fontId="0" fillId="19" borderId="19" xfId="0" applyNumberFormat="1" applyFill="1" applyBorder="1" applyAlignment="1">
      <alignment horizontal="right" vertical="center"/>
    </xf>
    <xf numFmtId="0" fontId="2" fillId="19" borderId="19" xfId="0" applyFont="1" applyFill="1" applyBorder="1"/>
    <xf numFmtId="165" fontId="22" fillId="19" borderId="19" xfId="0" applyNumberFormat="1" applyFont="1" applyFill="1" applyBorder="1" applyAlignment="1">
      <alignment horizontal="right"/>
    </xf>
    <xf numFmtId="0" fontId="2" fillId="0" borderId="0" xfId="0" applyFont="1" applyAlignment="1">
      <alignment vertical="center"/>
    </xf>
    <xf numFmtId="0" fontId="33" fillId="0" borderId="0" xfId="0" applyFont="1" applyAlignment="1">
      <alignment horizontal="center" vertical="center"/>
    </xf>
    <xf numFmtId="0" fontId="34" fillId="0" borderId="0" xfId="0" applyFont="1" applyAlignment="1">
      <alignment horizontal="center" vertical="center"/>
    </xf>
    <xf numFmtId="0" fontId="2" fillId="0" borderId="35" xfId="0" applyFont="1" applyBorder="1"/>
    <xf numFmtId="0" fontId="0" fillId="0" borderId="32" xfId="0" quotePrefix="1" applyBorder="1"/>
    <xf numFmtId="2" fontId="2" fillId="0" borderId="35" xfId="0" applyNumberFormat="1" applyFont="1" applyBorder="1"/>
    <xf numFmtId="0" fontId="2" fillId="0" borderId="36" xfId="0" applyFont="1" applyBorder="1" applyAlignment="1">
      <alignment vertical="center"/>
    </xf>
    <xf numFmtId="0" fontId="2" fillId="0" borderId="36" xfId="0" applyFont="1" applyBorder="1"/>
    <xf numFmtId="0" fontId="33" fillId="0" borderId="36" xfId="0" applyFont="1" applyBorder="1" applyAlignment="1">
      <alignment horizontal="center" vertical="center"/>
    </xf>
    <xf numFmtId="0" fontId="34" fillId="0" borderId="36" xfId="0" applyFont="1" applyBorder="1" applyAlignment="1">
      <alignment horizontal="center" vertical="center"/>
    </xf>
    <xf numFmtId="0" fontId="33" fillId="0" borderId="37" xfId="0" applyFont="1" applyBorder="1" applyAlignment="1">
      <alignment horizontal="center" vertical="center"/>
    </xf>
    <xf numFmtId="0" fontId="2" fillId="0" borderId="32" xfId="0" applyFont="1" applyBorder="1" applyAlignment="1">
      <alignment vertical="center"/>
    </xf>
    <xf numFmtId="0" fontId="33" fillId="0" borderId="32" xfId="0" applyFont="1" applyBorder="1" applyAlignment="1">
      <alignment horizontal="center" vertical="center"/>
    </xf>
    <xf numFmtId="0" fontId="34" fillId="0" borderId="32" xfId="0" applyFont="1" applyBorder="1" applyAlignment="1">
      <alignment horizontal="center" vertical="center"/>
    </xf>
    <xf numFmtId="2" fontId="2" fillId="0" borderId="32" xfId="0" applyNumberFormat="1" applyFont="1" applyBorder="1"/>
    <xf numFmtId="0" fontId="2" fillId="0" borderId="37" xfId="0" applyFont="1" applyBorder="1"/>
    <xf numFmtId="0" fontId="23" fillId="4" borderId="19" xfId="0" applyFont="1" applyFill="1" applyBorder="1" applyAlignment="1" applyProtection="1">
      <alignment horizontal="center" vertical="center"/>
      <protection locked="0"/>
    </xf>
    <xf numFmtId="0" fontId="23" fillId="5" borderId="19" xfId="0" applyFont="1" applyFill="1" applyBorder="1" applyAlignment="1" applyProtection="1">
      <alignment horizontal="center" vertical="center"/>
      <protection locked="0"/>
    </xf>
    <xf numFmtId="0" fontId="23" fillId="6" borderId="19" xfId="0" applyFont="1" applyFill="1" applyBorder="1" applyAlignment="1" applyProtection="1">
      <alignment horizontal="center" vertical="center"/>
      <protection locked="0"/>
    </xf>
    <xf numFmtId="0" fontId="23" fillId="7" borderId="19" xfId="0" applyFont="1" applyFill="1" applyBorder="1" applyAlignment="1" applyProtection="1">
      <alignment horizontal="center" vertical="center"/>
      <protection locked="0"/>
    </xf>
    <xf numFmtId="0" fontId="24" fillId="8" borderId="19" xfId="0" applyFont="1" applyFill="1" applyBorder="1" applyAlignment="1" applyProtection="1">
      <alignment horizontal="center" vertical="center"/>
      <protection locked="0"/>
    </xf>
    <xf numFmtId="0" fontId="24" fillId="10" borderId="19" xfId="0" applyFont="1" applyFill="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3" fillId="12" borderId="19" xfId="0" applyFont="1" applyFill="1" applyBorder="1" applyAlignment="1" applyProtection="1">
      <alignment horizontal="center" vertical="center"/>
      <protection locked="0"/>
    </xf>
    <xf numFmtId="0" fontId="23" fillId="13" borderId="21" xfId="0" applyFont="1" applyFill="1" applyBorder="1" applyAlignment="1" applyProtection="1">
      <alignment horizontal="center" vertical="center"/>
      <protection locked="0"/>
    </xf>
    <xf numFmtId="0" fontId="23" fillId="4" borderId="13" xfId="0" applyFont="1" applyFill="1" applyBorder="1" applyAlignment="1" applyProtection="1">
      <alignment horizontal="center" vertical="center"/>
      <protection locked="0"/>
    </xf>
    <xf numFmtId="0" fontId="23" fillId="5" borderId="13" xfId="0" applyFont="1" applyFill="1" applyBorder="1" applyAlignment="1" applyProtection="1">
      <alignment horizontal="center" vertical="center"/>
      <protection locked="0"/>
    </xf>
    <xf numFmtId="0" fontId="23" fillId="6" borderId="13" xfId="0" applyFont="1" applyFill="1" applyBorder="1" applyAlignment="1" applyProtection="1">
      <alignment horizontal="center" vertical="center"/>
      <protection locked="0"/>
    </xf>
    <xf numFmtId="0" fontId="23" fillId="7" borderId="13" xfId="0" applyFont="1" applyFill="1" applyBorder="1" applyAlignment="1" applyProtection="1">
      <alignment horizontal="center" vertical="center"/>
      <protection locked="0"/>
    </xf>
    <xf numFmtId="0" fontId="24" fillId="8" borderId="13" xfId="0" applyFont="1" applyFill="1" applyBorder="1" applyAlignment="1" applyProtection="1">
      <alignment horizontal="center" vertical="center"/>
      <protection locked="0"/>
    </xf>
    <xf numFmtId="0" fontId="24" fillId="10" borderId="13" xfId="0" applyFont="1" applyFill="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3" fillId="12" borderId="13" xfId="0" applyFont="1" applyFill="1" applyBorder="1" applyAlignment="1" applyProtection="1">
      <alignment horizontal="center" vertical="center"/>
      <protection locked="0"/>
    </xf>
    <xf numFmtId="0" fontId="23" fillId="13" borderId="23" xfId="0" applyFont="1" applyFill="1" applyBorder="1" applyAlignment="1" applyProtection="1">
      <alignment horizontal="center" vertical="center"/>
      <protection locked="0"/>
    </xf>
    <xf numFmtId="49" fontId="13" fillId="3" borderId="15" xfId="0" applyNumberFormat="1" applyFont="1" applyFill="1" applyBorder="1" applyAlignment="1">
      <alignment horizontal="center" vertical="center" wrapText="1"/>
    </xf>
    <xf numFmtId="0" fontId="5" fillId="0" borderId="0" xfId="0" applyFont="1" applyAlignment="1" applyProtection="1">
      <alignment vertical="top"/>
      <protection locked="0"/>
    </xf>
    <xf numFmtId="49" fontId="36" fillId="0" borderId="0" xfId="0" applyNumberFormat="1" applyFont="1" applyAlignment="1">
      <alignment horizontal="right"/>
    </xf>
    <xf numFmtId="49" fontId="37" fillId="0" borderId="0" xfId="0" applyNumberFormat="1" applyFont="1"/>
    <xf numFmtId="49" fontId="38" fillId="0" borderId="0" xfId="0" applyNumberFormat="1" applyFont="1"/>
    <xf numFmtId="49" fontId="12" fillId="0" borderId="0" xfId="0" applyNumberFormat="1" applyFont="1" applyAlignment="1">
      <alignment vertical="center"/>
    </xf>
    <xf numFmtId="0" fontId="37" fillId="0" borderId="0" xfId="0" applyFont="1"/>
    <xf numFmtId="0" fontId="2" fillId="3" borderId="13" xfId="0" applyFont="1" applyFill="1" applyBorder="1" applyAlignment="1">
      <alignment vertical="center" wrapText="1"/>
    </xf>
    <xf numFmtId="0" fontId="19" fillId="0" borderId="13" xfId="0" applyFont="1" applyBorder="1" applyAlignment="1">
      <alignment horizontal="center"/>
    </xf>
    <xf numFmtId="0" fontId="20" fillId="0" borderId="13" xfId="0" applyFont="1" applyBorder="1"/>
    <xf numFmtId="165" fontId="21" fillId="0" borderId="13" xfId="0" applyNumberFormat="1" applyFont="1" applyBorder="1" applyAlignment="1">
      <alignment horizontal="right"/>
    </xf>
    <xf numFmtId="165" fontId="22" fillId="0" borderId="13" xfId="0" applyNumberFormat="1" applyFont="1" applyBorder="1" applyAlignment="1">
      <alignment horizontal="right"/>
    </xf>
    <xf numFmtId="0" fontId="20" fillId="0" borderId="13" xfId="0" applyFont="1" applyBorder="1" applyAlignment="1">
      <alignment horizontal="center"/>
    </xf>
    <xf numFmtId="0" fontId="2" fillId="0" borderId="15" xfId="0" applyFont="1" applyBorder="1"/>
    <xf numFmtId="165" fontId="2" fillId="0" borderId="15" xfId="0" applyNumberFormat="1" applyFont="1" applyBorder="1"/>
    <xf numFmtId="0" fontId="2" fillId="0" borderId="5" xfId="0" applyFont="1" applyBorder="1"/>
    <xf numFmtId="0" fontId="0" fillId="0" borderId="5" xfId="0" applyBorder="1" applyAlignment="1">
      <alignment horizontal="right"/>
    </xf>
    <xf numFmtId="49" fontId="0" fillId="0" borderId="5" xfId="0" applyNumberFormat="1" applyBorder="1"/>
    <xf numFmtId="49" fontId="25" fillId="0" borderId="3" xfId="0" applyNumberFormat="1" applyFont="1" applyBorder="1"/>
    <xf numFmtId="0" fontId="19" fillId="0" borderId="15" xfId="0" applyFont="1" applyBorder="1" applyAlignment="1">
      <alignment horizontal="center"/>
    </xf>
    <xf numFmtId="0" fontId="20" fillId="0" borderId="15" xfId="0" applyFont="1" applyBorder="1"/>
    <xf numFmtId="165" fontId="21" fillId="0" borderId="15" xfId="0" applyNumberFormat="1" applyFont="1" applyBorder="1" applyAlignment="1">
      <alignment horizontal="right"/>
    </xf>
    <xf numFmtId="165" fontId="22" fillId="0" borderId="15" xfId="0" applyNumberFormat="1" applyFont="1" applyBorder="1" applyAlignment="1">
      <alignment horizontal="right"/>
    </xf>
    <xf numFmtId="0" fontId="2" fillId="0" borderId="29" xfId="0" applyFont="1" applyBorder="1"/>
    <xf numFmtId="0" fontId="17" fillId="21" borderId="18" xfId="0" applyFont="1" applyFill="1" applyBorder="1"/>
    <xf numFmtId="0" fontId="23" fillId="21" borderId="19" xfId="0" applyFont="1" applyFill="1" applyBorder="1" applyAlignment="1" applyProtection="1">
      <alignment horizontal="center" vertical="center"/>
      <protection locked="0"/>
    </xf>
    <xf numFmtId="0" fontId="23" fillId="21" borderId="13" xfId="0" applyFont="1" applyFill="1" applyBorder="1" applyAlignment="1" applyProtection="1">
      <alignment horizontal="center" vertical="center"/>
      <protection locked="0"/>
    </xf>
    <xf numFmtId="0" fontId="26" fillId="21" borderId="13" xfId="0" applyFont="1" applyFill="1" applyBorder="1" applyAlignment="1">
      <alignment horizontal="center" vertical="center"/>
    </xf>
    <xf numFmtId="0" fontId="30" fillId="21" borderId="29" xfId="0" applyFont="1" applyFill="1" applyBorder="1" applyAlignment="1">
      <alignment horizontal="center" vertical="center" wrapText="1"/>
    </xf>
    <xf numFmtId="0" fontId="17" fillId="23" borderId="18" xfId="0" applyFont="1" applyFill="1" applyBorder="1"/>
    <xf numFmtId="0" fontId="26" fillId="23" borderId="13" xfId="0" applyFont="1" applyFill="1" applyBorder="1" applyAlignment="1">
      <alignment horizontal="center" vertical="center"/>
    </xf>
    <xf numFmtId="0" fontId="40" fillId="22" borderId="40" xfId="1" applyFont="1" applyFill="1" applyBorder="1" applyAlignment="1">
      <alignment horizontal="center" vertical="top" wrapText="1"/>
    </xf>
    <xf numFmtId="49" fontId="15" fillId="4" borderId="13" xfId="0" applyNumberFormat="1" applyFont="1" applyFill="1" applyBorder="1" applyAlignment="1">
      <alignment horizontal="center" vertical="top" wrapText="1"/>
    </xf>
    <xf numFmtId="49" fontId="15" fillId="5" borderId="13" xfId="0" applyNumberFormat="1" applyFont="1" applyFill="1" applyBorder="1" applyAlignment="1">
      <alignment horizontal="center" vertical="top" wrapText="1"/>
    </xf>
    <xf numFmtId="49" fontId="15" fillId="6" borderId="13" xfId="0" applyNumberFormat="1" applyFont="1" applyFill="1" applyBorder="1" applyAlignment="1">
      <alignment horizontal="center" vertical="top" wrapText="1"/>
    </xf>
    <xf numFmtId="49" fontId="16" fillId="8" borderId="13" xfId="0" applyNumberFormat="1" applyFont="1" applyFill="1" applyBorder="1" applyAlignment="1">
      <alignment horizontal="center" vertical="top" wrapText="1"/>
    </xf>
    <xf numFmtId="49" fontId="16" fillId="10" borderId="13" xfId="0" applyNumberFormat="1" applyFont="1" applyFill="1" applyBorder="1" applyAlignment="1">
      <alignment horizontal="center" vertical="top" wrapText="1"/>
    </xf>
    <xf numFmtId="49" fontId="16" fillId="11" borderId="13" xfId="0" applyNumberFormat="1" applyFont="1" applyFill="1" applyBorder="1" applyAlignment="1">
      <alignment horizontal="center" vertical="top" wrapText="1"/>
    </xf>
    <xf numFmtId="49" fontId="15" fillId="12" borderId="13" xfId="0" applyNumberFormat="1" applyFont="1" applyFill="1" applyBorder="1" applyAlignment="1">
      <alignment horizontal="center" vertical="top" wrapText="1"/>
    </xf>
    <xf numFmtId="49" fontId="15" fillId="13" borderId="13" xfId="0" applyNumberFormat="1" applyFont="1" applyFill="1" applyBorder="1" applyAlignment="1">
      <alignment horizontal="center" vertical="top" wrapText="1"/>
    </xf>
    <xf numFmtId="0" fontId="17" fillId="25" borderId="18" xfId="0" applyFont="1" applyFill="1" applyBorder="1"/>
    <xf numFmtId="0" fontId="23" fillId="25" borderId="19" xfId="0" applyFont="1" applyFill="1" applyBorder="1" applyAlignment="1" applyProtection="1">
      <alignment horizontal="center" vertical="center"/>
      <protection locked="0"/>
    </xf>
    <xf numFmtId="0" fontId="23" fillId="25" borderId="13" xfId="0" applyFont="1" applyFill="1" applyBorder="1" applyAlignment="1" applyProtection="1">
      <alignment horizontal="center" vertical="center"/>
      <protection locked="0"/>
    </xf>
    <xf numFmtId="0" fontId="26" fillId="25" borderId="13" xfId="0" applyFont="1" applyFill="1" applyBorder="1" applyAlignment="1">
      <alignment horizontal="center" vertical="center"/>
    </xf>
    <xf numFmtId="0" fontId="30" fillId="25" borderId="29" xfId="0" applyFont="1" applyFill="1" applyBorder="1" applyAlignment="1">
      <alignment horizontal="center" vertical="center" wrapText="1"/>
    </xf>
    <xf numFmtId="0" fontId="42" fillId="23" borderId="29" xfId="0" applyFont="1" applyFill="1" applyBorder="1" applyAlignment="1">
      <alignment horizontal="center" vertical="center" wrapText="1"/>
    </xf>
    <xf numFmtId="0" fontId="43" fillId="24" borderId="40" xfId="1" applyFont="1" applyFill="1" applyBorder="1" applyAlignment="1">
      <alignment horizontal="center" vertical="top" wrapText="1"/>
    </xf>
    <xf numFmtId="0" fontId="40" fillId="26" borderId="40" xfId="1" applyFont="1" applyFill="1" applyBorder="1" applyAlignment="1">
      <alignment horizontal="center" vertical="top" wrapText="1"/>
    </xf>
    <xf numFmtId="0" fontId="17" fillId="27" borderId="18" xfId="0" applyFont="1" applyFill="1" applyBorder="1"/>
    <xf numFmtId="0" fontId="26" fillId="27" borderId="13" xfId="0" applyFont="1" applyFill="1" applyBorder="1" applyAlignment="1">
      <alignment horizontal="center" vertical="center"/>
    </xf>
    <xf numFmtId="0" fontId="42" fillId="27" borderId="29" xfId="0" applyFont="1" applyFill="1" applyBorder="1" applyAlignment="1">
      <alignment horizontal="center" vertical="center"/>
    </xf>
    <xf numFmtId="0" fontId="40" fillId="28" borderId="40" xfId="1" applyFont="1" applyFill="1" applyBorder="1" applyAlignment="1">
      <alignment horizontal="center" vertical="top" wrapText="1"/>
    </xf>
    <xf numFmtId="0" fontId="2" fillId="29" borderId="18" xfId="0" applyFont="1" applyFill="1" applyBorder="1"/>
    <xf numFmtId="0" fontId="7" fillId="29" borderId="13" xfId="0" applyFont="1" applyFill="1" applyBorder="1" applyAlignment="1">
      <alignment horizontal="center" vertical="center"/>
    </xf>
    <xf numFmtId="0" fontId="31" fillId="29" borderId="29" xfId="0" applyFont="1" applyFill="1" applyBorder="1" applyAlignment="1">
      <alignment horizontal="center" vertical="center" wrapText="1"/>
    </xf>
    <xf numFmtId="0" fontId="40" fillId="30" borderId="40" xfId="1" applyFont="1" applyFill="1" applyBorder="1" applyAlignment="1">
      <alignment horizontal="center" vertical="top" wrapText="1"/>
    </xf>
    <xf numFmtId="0" fontId="2" fillId="31" borderId="18" xfId="0" applyFont="1" applyFill="1" applyBorder="1"/>
    <xf numFmtId="0" fontId="7" fillId="31" borderId="13" xfId="0" applyFont="1" applyFill="1" applyBorder="1" applyAlignment="1">
      <alignment horizontal="center" vertical="center"/>
    </xf>
    <xf numFmtId="0" fontId="31" fillId="31" borderId="29" xfId="0" applyFont="1" applyFill="1" applyBorder="1" applyAlignment="1">
      <alignment horizontal="center" vertical="center" wrapText="1"/>
    </xf>
    <xf numFmtId="0" fontId="17" fillId="33" borderId="18" xfId="0" applyFont="1" applyFill="1" applyBorder="1"/>
    <xf numFmtId="0" fontId="26" fillId="33" borderId="23" xfId="0" applyFont="1" applyFill="1" applyBorder="1" applyAlignment="1">
      <alignment horizontal="center" vertical="center"/>
    </xf>
    <xf numFmtId="0" fontId="44" fillId="23" borderId="19" xfId="0" applyFont="1" applyFill="1" applyBorder="1" applyAlignment="1" applyProtection="1">
      <alignment horizontal="center" vertical="center"/>
      <protection locked="0"/>
    </xf>
    <xf numFmtId="0" fontId="44" fillId="23" borderId="13" xfId="0" applyFont="1" applyFill="1" applyBorder="1" applyAlignment="1" applyProtection="1">
      <alignment horizontal="center" vertical="center"/>
      <protection locked="0"/>
    </xf>
    <xf numFmtId="0" fontId="44" fillId="27" borderId="19" xfId="0" applyFont="1" applyFill="1" applyBorder="1" applyAlignment="1" applyProtection="1">
      <alignment horizontal="center" vertical="center"/>
      <protection locked="0"/>
    </xf>
    <xf numFmtId="0" fontId="44" fillId="29" borderId="19" xfId="0" applyFont="1" applyFill="1" applyBorder="1" applyAlignment="1" applyProtection="1">
      <alignment horizontal="center" vertical="center"/>
      <protection locked="0"/>
    </xf>
    <xf numFmtId="0" fontId="44" fillId="27" borderId="13" xfId="0" applyFont="1" applyFill="1" applyBorder="1" applyAlignment="1" applyProtection="1">
      <alignment horizontal="center" vertical="center"/>
      <protection locked="0"/>
    </xf>
    <xf numFmtId="0" fontId="44" fillId="29" borderId="13" xfId="0" applyFont="1" applyFill="1" applyBorder="1" applyAlignment="1" applyProtection="1">
      <alignment horizontal="center" vertical="center"/>
      <protection locked="0"/>
    </xf>
    <xf numFmtId="0" fontId="44" fillId="31" borderId="19" xfId="0" applyFont="1" applyFill="1" applyBorder="1" applyAlignment="1" applyProtection="1">
      <alignment horizontal="center" vertical="center"/>
      <protection locked="0"/>
    </xf>
    <xf numFmtId="0" fontId="44" fillId="31" borderId="13" xfId="0" applyFont="1" applyFill="1" applyBorder="1" applyAlignment="1" applyProtection="1">
      <alignment horizontal="center" vertical="center"/>
      <protection locked="0"/>
    </xf>
    <xf numFmtId="0" fontId="19" fillId="34" borderId="22" xfId="0" applyFont="1" applyFill="1" applyBorder="1" applyAlignment="1">
      <alignment horizontal="center"/>
    </xf>
    <xf numFmtId="49" fontId="19" fillId="34" borderId="13" xfId="0" applyNumberFormat="1" applyFont="1" applyFill="1" applyBorder="1" applyAlignment="1">
      <alignment horizontal="center"/>
    </xf>
    <xf numFmtId="0" fontId="19" fillId="34" borderId="13" xfId="0" applyFont="1" applyFill="1" applyBorder="1" applyAlignment="1">
      <alignment horizontal="center"/>
    </xf>
    <xf numFmtId="0" fontId="20" fillId="34" borderId="13" xfId="0" applyFont="1" applyFill="1" applyBorder="1"/>
    <xf numFmtId="0" fontId="2" fillId="34" borderId="13" xfId="0" applyFont="1" applyFill="1" applyBorder="1"/>
    <xf numFmtId="165" fontId="21" fillId="34" borderId="13" xfId="0" applyNumberFormat="1" applyFont="1" applyFill="1" applyBorder="1" applyAlignment="1">
      <alignment horizontal="right"/>
    </xf>
    <xf numFmtId="165" fontId="22" fillId="34" borderId="13" xfId="0" applyNumberFormat="1" applyFont="1" applyFill="1" applyBorder="1" applyAlignment="1">
      <alignment horizontal="right"/>
    </xf>
    <xf numFmtId="0" fontId="19" fillId="35" borderId="22" xfId="0" applyFont="1" applyFill="1" applyBorder="1" applyAlignment="1">
      <alignment horizontal="center"/>
    </xf>
    <xf numFmtId="49" fontId="19" fillId="35" borderId="13" xfId="0" applyNumberFormat="1" applyFont="1" applyFill="1" applyBorder="1" applyAlignment="1">
      <alignment horizontal="center"/>
    </xf>
    <xf numFmtId="0" fontId="20" fillId="35" borderId="13" xfId="0" applyFont="1" applyFill="1" applyBorder="1"/>
    <xf numFmtId="166" fontId="19" fillId="35" borderId="13" xfId="0" applyNumberFormat="1" applyFont="1" applyFill="1" applyBorder="1" applyAlignment="1">
      <alignment horizontal="center"/>
    </xf>
    <xf numFmtId="0" fontId="19" fillId="35" borderId="13" xfId="0" applyFont="1" applyFill="1" applyBorder="1" applyAlignment="1">
      <alignment horizontal="center"/>
    </xf>
    <xf numFmtId="165" fontId="20" fillId="35" borderId="13" xfId="0" applyNumberFormat="1" applyFont="1" applyFill="1" applyBorder="1"/>
    <xf numFmtId="0" fontId="2" fillId="35" borderId="13" xfId="0" applyFont="1" applyFill="1" applyBorder="1"/>
    <xf numFmtId="165" fontId="21" fillId="35" borderId="13" xfId="0" applyNumberFormat="1" applyFont="1" applyFill="1" applyBorder="1" applyAlignment="1">
      <alignment horizontal="right"/>
    </xf>
    <xf numFmtId="165" fontId="22" fillId="35" borderId="13" xfId="0" applyNumberFormat="1" applyFont="1" applyFill="1" applyBorder="1" applyAlignment="1">
      <alignment horizontal="right"/>
    </xf>
    <xf numFmtId="0" fontId="19" fillId="0" borderId="18" xfId="0" applyFont="1" applyBorder="1" applyAlignment="1">
      <alignment horizontal="center"/>
    </xf>
    <xf numFmtId="166" fontId="19" fillId="0" borderId="18" xfId="0" applyNumberFormat="1" applyFont="1" applyBorder="1" applyAlignment="1">
      <alignment horizontal="center"/>
    </xf>
    <xf numFmtId="165" fontId="20" fillId="0" borderId="18" xfId="0" applyNumberFormat="1" applyFont="1" applyBorder="1"/>
    <xf numFmtId="0" fontId="2" fillId="0" borderId="18" xfId="0" applyFont="1" applyBorder="1"/>
    <xf numFmtId="165" fontId="21" fillId="0" borderId="18" xfId="0" applyNumberFormat="1" applyFont="1" applyBorder="1" applyAlignment="1">
      <alignment horizontal="right"/>
    </xf>
    <xf numFmtId="165" fontId="22" fillId="0" borderId="18" xfId="0" applyNumberFormat="1" applyFont="1" applyBorder="1" applyAlignment="1">
      <alignment horizontal="right"/>
    </xf>
    <xf numFmtId="0" fontId="37" fillId="0" borderId="34" xfId="0" applyFont="1" applyBorder="1"/>
    <xf numFmtId="0" fontId="19" fillId="37" borderId="22" xfId="0" applyFont="1" applyFill="1" applyBorder="1" applyAlignment="1">
      <alignment horizontal="center"/>
    </xf>
    <xf numFmtId="49" fontId="19" fillId="37" borderId="13" xfId="0" applyNumberFormat="1" applyFont="1" applyFill="1" applyBorder="1" applyAlignment="1">
      <alignment horizontal="center"/>
    </xf>
    <xf numFmtId="0" fontId="19" fillId="37" borderId="18" xfId="0" applyFont="1" applyFill="1" applyBorder="1" applyAlignment="1">
      <alignment horizontal="center"/>
    </xf>
    <xf numFmtId="166" fontId="19" fillId="37" borderId="18" xfId="0" applyNumberFormat="1" applyFont="1" applyFill="1" applyBorder="1" applyAlignment="1">
      <alignment horizontal="center"/>
    </xf>
    <xf numFmtId="165" fontId="20" fillId="37" borderId="18" xfId="0" applyNumberFormat="1" applyFont="1" applyFill="1" applyBorder="1"/>
    <xf numFmtId="0" fontId="2" fillId="37" borderId="18" xfId="0" applyFont="1" applyFill="1" applyBorder="1"/>
    <xf numFmtId="165" fontId="21" fillId="37" borderId="18" xfId="0" applyNumberFormat="1" applyFont="1" applyFill="1" applyBorder="1" applyAlignment="1">
      <alignment horizontal="right"/>
    </xf>
    <xf numFmtId="165" fontId="22" fillId="37" borderId="18" xfId="0" applyNumberFormat="1" applyFont="1" applyFill="1" applyBorder="1" applyAlignment="1">
      <alignment horizontal="right"/>
    </xf>
    <xf numFmtId="0" fontId="41" fillId="38" borderId="40" xfId="1" applyFont="1" applyFill="1" applyBorder="1" applyAlignment="1">
      <alignment horizontal="center" vertical="top" wrapText="1"/>
    </xf>
    <xf numFmtId="0" fontId="18" fillId="39" borderId="18" xfId="0" applyFont="1" applyFill="1" applyBorder="1"/>
    <xf numFmtId="0" fontId="30" fillId="39" borderId="41" xfId="0" applyFont="1" applyFill="1" applyBorder="1" applyAlignment="1">
      <alignment horizontal="center" vertical="center" wrapText="1"/>
    </xf>
    <xf numFmtId="0" fontId="23" fillId="39" borderId="19" xfId="0" applyFont="1" applyFill="1" applyBorder="1" applyAlignment="1" applyProtection="1">
      <alignment horizontal="center"/>
      <protection locked="0"/>
    </xf>
    <xf numFmtId="0" fontId="23" fillId="39" borderId="13" xfId="0" applyFont="1" applyFill="1" applyBorder="1" applyAlignment="1" applyProtection="1">
      <alignment horizontal="center"/>
      <protection locked="0"/>
    </xf>
    <xf numFmtId="0" fontId="27" fillId="39" borderId="13" xfId="0" applyFont="1" applyFill="1" applyBorder="1"/>
    <xf numFmtId="0" fontId="3" fillId="0" borderId="0" xfId="0" applyFont="1" applyAlignment="1">
      <alignment horizontal="right"/>
    </xf>
    <xf numFmtId="49" fontId="28" fillId="3" borderId="26" xfId="0" applyNumberFormat="1" applyFont="1" applyFill="1" applyBorder="1" applyAlignment="1">
      <alignment vertical="center"/>
    </xf>
    <xf numFmtId="0" fontId="19" fillId="36" borderId="42" xfId="0" applyFont="1" applyFill="1" applyBorder="1" applyAlignment="1">
      <alignment horizontal="center"/>
    </xf>
    <xf numFmtId="49" fontId="19" fillId="36" borderId="15" xfId="0" applyNumberFormat="1" applyFont="1" applyFill="1" applyBorder="1" applyAlignment="1">
      <alignment horizontal="center"/>
    </xf>
    <xf numFmtId="0" fontId="23" fillId="6" borderId="15" xfId="0" applyFont="1" applyFill="1" applyBorder="1" applyAlignment="1" applyProtection="1">
      <alignment horizontal="center" vertical="center"/>
      <protection locked="0"/>
    </xf>
    <xf numFmtId="0" fontId="19" fillId="37" borderId="45" xfId="0" applyFont="1" applyFill="1" applyBorder="1" applyAlignment="1">
      <alignment horizontal="center"/>
    </xf>
    <xf numFmtId="49" fontId="19" fillId="37" borderId="45" xfId="0" applyNumberFormat="1" applyFont="1" applyFill="1" applyBorder="1" applyAlignment="1">
      <alignment horizontal="center"/>
    </xf>
    <xf numFmtId="0" fontId="19" fillId="36" borderId="15" xfId="0" applyFont="1" applyFill="1" applyBorder="1" applyAlignment="1">
      <alignment horizontal="center"/>
    </xf>
    <xf numFmtId="166" fontId="19" fillId="36" borderId="15" xfId="0" applyNumberFormat="1" applyFont="1" applyFill="1" applyBorder="1" applyAlignment="1">
      <alignment horizontal="center"/>
    </xf>
    <xf numFmtId="166" fontId="19" fillId="37" borderId="45" xfId="0" applyNumberFormat="1" applyFont="1" applyFill="1" applyBorder="1" applyAlignment="1">
      <alignment horizontal="center"/>
    </xf>
    <xf numFmtId="165" fontId="20" fillId="36" borderId="15" xfId="0" applyNumberFormat="1" applyFont="1" applyFill="1" applyBorder="1"/>
    <xf numFmtId="165" fontId="20" fillId="37" borderId="45" xfId="0" applyNumberFormat="1" applyFont="1" applyFill="1" applyBorder="1"/>
    <xf numFmtId="0" fontId="2" fillId="36" borderId="15" xfId="0" applyFont="1" applyFill="1" applyBorder="1"/>
    <xf numFmtId="0" fontId="2" fillId="37" borderId="45" xfId="0" applyFont="1" applyFill="1" applyBorder="1"/>
    <xf numFmtId="165" fontId="21" fillId="36" borderId="15" xfId="0" applyNumberFormat="1" applyFont="1" applyFill="1" applyBorder="1" applyAlignment="1">
      <alignment horizontal="right"/>
    </xf>
    <xf numFmtId="165" fontId="21" fillId="37" borderId="45" xfId="0" applyNumberFormat="1" applyFont="1" applyFill="1" applyBorder="1" applyAlignment="1">
      <alignment horizontal="right"/>
    </xf>
    <xf numFmtId="165" fontId="2" fillId="0" borderId="3" xfId="0" applyNumberFormat="1" applyFont="1" applyBorder="1"/>
    <xf numFmtId="165" fontId="22" fillId="36" borderId="15" xfId="0" applyNumberFormat="1" applyFont="1" applyFill="1" applyBorder="1" applyAlignment="1">
      <alignment horizontal="right"/>
    </xf>
    <xf numFmtId="165" fontId="22" fillId="37" borderId="45" xfId="0" applyNumberFormat="1" applyFont="1" applyFill="1" applyBorder="1" applyAlignment="1">
      <alignment horizontal="right"/>
    </xf>
    <xf numFmtId="0" fontId="19" fillId="37" borderId="49" xfId="0" applyFont="1" applyFill="1" applyBorder="1" applyAlignment="1">
      <alignment horizontal="center"/>
    </xf>
    <xf numFmtId="0" fontId="2" fillId="0" borderId="50" xfId="0" applyFont="1" applyBorder="1"/>
    <xf numFmtId="0" fontId="0" fillId="0" borderId="51" xfId="0" applyBorder="1"/>
    <xf numFmtId="0" fontId="0" fillId="0" borderId="25" xfId="0" applyBorder="1"/>
    <xf numFmtId="0" fontId="19" fillId="0" borderId="22" xfId="0" applyFont="1" applyBorder="1" applyAlignment="1">
      <alignment horizontal="center"/>
    </xf>
    <xf numFmtId="49" fontId="19" fillId="0" borderId="13" xfId="0" applyNumberFormat="1" applyFont="1" applyBorder="1" applyAlignment="1">
      <alignment horizontal="center"/>
    </xf>
    <xf numFmtId="0" fontId="19" fillId="37" borderId="43" xfId="0" applyFont="1" applyFill="1" applyBorder="1" applyAlignment="1">
      <alignment horizontal="center"/>
    </xf>
    <xf numFmtId="49" fontId="19" fillId="37" borderId="18" xfId="0" applyNumberFormat="1" applyFont="1" applyFill="1" applyBorder="1" applyAlignment="1">
      <alignment horizontal="center"/>
    </xf>
    <xf numFmtId="0" fontId="3" fillId="0" borderId="0" xfId="0" applyFont="1"/>
    <xf numFmtId="0" fontId="9" fillId="0" borderId="0" xfId="0" applyFont="1" applyAlignment="1">
      <alignment horizontal="right" vertical="center"/>
    </xf>
    <xf numFmtId="49" fontId="2" fillId="0" borderId="11" xfId="0" applyNumberFormat="1" applyFont="1" applyBorder="1" applyAlignment="1">
      <alignment vertical="center"/>
    </xf>
    <xf numFmtId="49" fontId="4" fillId="0" borderId="4" xfId="0" applyNumberFormat="1" applyFont="1" applyBorder="1" applyAlignment="1">
      <alignment horizontal="right" vertical="center"/>
    </xf>
    <xf numFmtId="0" fontId="17" fillId="40" borderId="18" xfId="0" applyFont="1" applyFill="1" applyBorder="1"/>
    <xf numFmtId="0" fontId="23" fillId="40" borderId="19" xfId="0" applyFont="1" applyFill="1" applyBorder="1" applyAlignment="1" applyProtection="1">
      <alignment horizontal="center" vertical="center"/>
      <protection locked="0"/>
    </xf>
    <xf numFmtId="0" fontId="23" fillId="40" borderId="13" xfId="0" applyFont="1" applyFill="1" applyBorder="1" applyAlignment="1" applyProtection="1">
      <alignment horizontal="center" vertical="center"/>
      <protection locked="0"/>
    </xf>
    <xf numFmtId="0" fontId="26" fillId="40" borderId="13" xfId="0" applyFont="1" applyFill="1" applyBorder="1" applyAlignment="1">
      <alignment horizontal="center" vertical="center"/>
    </xf>
    <xf numFmtId="49" fontId="15" fillId="7" borderId="13" xfId="0" applyNumberFormat="1" applyFont="1" applyFill="1" applyBorder="1" applyAlignment="1">
      <alignment horizontal="center" vertical="top" wrapText="1"/>
    </xf>
    <xf numFmtId="0" fontId="17" fillId="43" borderId="18" xfId="0" applyFont="1" applyFill="1" applyBorder="1"/>
    <xf numFmtId="0" fontId="23" fillId="43" borderId="19" xfId="0" applyFont="1" applyFill="1" applyBorder="1" applyAlignment="1" applyProtection="1">
      <alignment horizontal="center" vertical="center"/>
      <protection locked="0"/>
    </xf>
    <xf numFmtId="0" fontId="23" fillId="43" borderId="13" xfId="0" applyFont="1" applyFill="1" applyBorder="1" applyAlignment="1" applyProtection="1">
      <alignment horizontal="center" vertical="center"/>
      <protection locked="0"/>
    </xf>
    <xf numFmtId="0" fontId="23" fillId="43" borderId="15" xfId="0" applyFont="1" applyFill="1" applyBorder="1" applyAlignment="1" applyProtection="1">
      <alignment horizontal="center" vertical="center"/>
      <protection locked="0"/>
    </xf>
    <xf numFmtId="0" fontId="26" fillId="43" borderId="13" xfId="0" applyFont="1" applyFill="1" applyBorder="1" applyAlignment="1">
      <alignment horizontal="center" vertical="center"/>
    </xf>
    <xf numFmtId="0" fontId="30" fillId="42" borderId="29" xfId="0" applyFont="1" applyFill="1" applyBorder="1" applyAlignment="1">
      <alignment horizontal="center" vertical="center"/>
    </xf>
    <xf numFmtId="49" fontId="15" fillId="43" borderId="13" xfId="0" applyNumberFormat="1" applyFont="1" applyFill="1" applyBorder="1" applyAlignment="1">
      <alignment horizontal="center" vertical="top" wrapText="1"/>
    </xf>
    <xf numFmtId="49" fontId="15" fillId="9" borderId="53" xfId="0" applyNumberFormat="1" applyFont="1" applyFill="1" applyBorder="1" applyAlignment="1">
      <alignment horizontal="center" vertical="top" wrapText="1"/>
    </xf>
    <xf numFmtId="0" fontId="30" fillId="9" borderId="52" xfId="0" applyFont="1" applyFill="1" applyBorder="1" applyAlignment="1">
      <alignment horizontal="center" vertical="center" wrapText="1"/>
    </xf>
    <xf numFmtId="49" fontId="15" fillId="44" borderId="1" xfId="0" applyNumberFormat="1" applyFont="1" applyFill="1" applyBorder="1" applyAlignment="1">
      <alignment horizontal="center" vertical="top" wrapText="1"/>
    </xf>
    <xf numFmtId="0" fontId="17" fillId="44" borderId="6" xfId="0" applyFont="1" applyFill="1" applyBorder="1"/>
    <xf numFmtId="0" fontId="23" fillId="44" borderId="20" xfId="0" applyFont="1" applyFill="1" applyBorder="1" applyAlignment="1" applyProtection="1">
      <alignment horizontal="center" vertical="center"/>
      <protection locked="0"/>
    </xf>
    <xf numFmtId="0" fontId="23" fillId="44" borderId="1" xfId="0" applyFont="1" applyFill="1" applyBorder="1" applyAlignment="1" applyProtection="1">
      <alignment horizontal="center" vertical="center"/>
      <protection locked="0"/>
    </xf>
    <xf numFmtId="0" fontId="26" fillId="44" borderId="1" xfId="0" applyFont="1" applyFill="1" applyBorder="1" applyAlignment="1">
      <alignment horizontal="center" vertical="center"/>
    </xf>
    <xf numFmtId="0" fontId="30" fillId="44" borderId="38" xfId="0" applyFont="1" applyFill="1" applyBorder="1" applyAlignment="1">
      <alignment horizontal="center" vertical="center" wrapText="1"/>
    </xf>
    <xf numFmtId="0" fontId="30" fillId="41" borderId="29" xfId="0" applyFont="1" applyFill="1" applyBorder="1" applyAlignment="1">
      <alignment horizontal="center" vertical="center" wrapText="1"/>
    </xf>
    <xf numFmtId="49" fontId="15" fillId="41" borderId="13" xfId="0" applyNumberFormat="1" applyFont="1" applyFill="1" applyBorder="1" applyAlignment="1">
      <alignment horizontal="center" vertical="top" wrapText="1"/>
    </xf>
    <xf numFmtId="0" fontId="43" fillId="20" borderId="39" xfId="1" applyFont="1" applyFill="1" applyBorder="1" applyAlignment="1">
      <alignment horizontal="center" vertical="top" wrapText="1"/>
    </xf>
    <xf numFmtId="0" fontId="43" fillId="32" borderId="40" xfId="1" applyFont="1" applyFill="1" applyBorder="1" applyAlignment="1">
      <alignment horizontal="center" vertical="top" wrapText="1"/>
    </xf>
    <xf numFmtId="0" fontId="23" fillId="33" borderId="21" xfId="0" applyFont="1" applyFill="1" applyBorder="1" applyAlignment="1" applyProtection="1">
      <alignment horizontal="center" vertical="center"/>
      <protection locked="0"/>
    </xf>
    <xf numFmtId="0" fontId="23" fillId="33" borderId="23" xfId="0" applyFont="1" applyFill="1" applyBorder="1" applyAlignment="1" applyProtection="1">
      <alignment horizontal="center" vertical="center"/>
      <protection locked="0"/>
    </xf>
    <xf numFmtId="0" fontId="30" fillId="33" borderId="30" xfId="0" applyFont="1" applyFill="1" applyBorder="1" applyAlignment="1">
      <alignment horizontal="center" vertical="center"/>
    </xf>
    <xf numFmtId="0" fontId="43" fillId="45" borderId="40" xfId="1" applyFont="1" applyFill="1" applyBorder="1" applyAlignment="1">
      <alignment horizontal="center" vertical="top" wrapText="1"/>
    </xf>
    <xf numFmtId="0" fontId="17" fillId="46" borderId="18" xfId="0" applyFont="1" applyFill="1" applyBorder="1"/>
    <xf numFmtId="0" fontId="23" fillId="46" borderId="20" xfId="0" applyFont="1" applyFill="1" applyBorder="1" applyAlignment="1" applyProtection="1">
      <alignment horizontal="center" vertical="center"/>
      <protection locked="0"/>
    </xf>
    <xf numFmtId="0" fontId="23" fillId="46" borderId="1" xfId="0" applyFont="1" applyFill="1" applyBorder="1" applyAlignment="1" applyProtection="1">
      <alignment horizontal="center" vertical="center"/>
      <protection locked="0"/>
    </xf>
    <xf numFmtId="0" fontId="26" fillId="46" borderId="1" xfId="0" applyFont="1" applyFill="1" applyBorder="1" applyAlignment="1">
      <alignment horizontal="center" vertical="center"/>
    </xf>
    <xf numFmtId="0" fontId="30" fillId="46" borderId="38" xfId="0" applyFont="1" applyFill="1" applyBorder="1" applyAlignment="1">
      <alignment horizontal="center" vertical="center" wrapText="1"/>
    </xf>
    <xf numFmtId="0" fontId="43" fillId="47" borderId="40" xfId="1" applyFont="1" applyFill="1" applyBorder="1" applyAlignment="1">
      <alignment horizontal="center" vertical="top" wrapText="1"/>
    </xf>
    <xf numFmtId="0" fontId="17" fillId="48" borderId="18" xfId="0" applyFont="1" applyFill="1" applyBorder="1"/>
    <xf numFmtId="0" fontId="23" fillId="48" borderId="21" xfId="0" applyFont="1" applyFill="1" applyBorder="1" applyAlignment="1" applyProtection="1">
      <alignment horizontal="center" vertical="center"/>
      <protection locked="0"/>
    </xf>
    <xf numFmtId="0" fontId="23" fillId="48" borderId="23" xfId="0" applyFont="1" applyFill="1" applyBorder="1" applyAlignment="1" applyProtection="1">
      <alignment horizontal="center" vertical="center"/>
      <protection locked="0"/>
    </xf>
    <xf numFmtId="0" fontId="26" fillId="48" borderId="23" xfId="0" applyFont="1" applyFill="1" applyBorder="1" applyAlignment="1">
      <alignment horizontal="center" vertical="center"/>
    </xf>
    <xf numFmtId="0" fontId="30" fillId="48" borderId="30" xfId="0" applyFont="1" applyFill="1" applyBorder="1" applyAlignment="1">
      <alignment horizontal="center" vertical="center"/>
    </xf>
    <xf numFmtId="0" fontId="43" fillId="49" borderId="40" xfId="1" applyFont="1" applyFill="1" applyBorder="1" applyAlignment="1">
      <alignment horizontal="center" vertical="top" wrapText="1"/>
    </xf>
    <xf numFmtId="0" fontId="17" fillId="50" borderId="18" xfId="0" applyFont="1" applyFill="1" applyBorder="1"/>
    <xf numFmtId="0" fontId="23" fillId="50" borderId="19" xfId="0" applyFont="1" applyFill="1" applyBorder="1" applyAlignment="1" applyProtection="1">
      <alignment horizontal="center" vertical="center"/>
      <protection locked="0"/>
    </xf>
    <xf numFmtId="0" fontId="23" fillId="50" borderId="13" xfId="0" applyFont="1" applyFill="1" applyBorder="1" applyAlignment="1" applyProtection="1">
      <alignment horizontal="center" vertical="center"/>
      <protection locked="0"/>
    </xf>
    <xf numFmtId="0" fontId="26" fillId="50" borderId="13" xfId="0" applyFont="1" applyFill="1" applyBorder="1" applyAlignment="1">
      <alignment horizontal="center" vertical="center"/>
    </xf>
    <xf numFmtId="0" fontId="30" fillId="50" borderId="41" xfId="0" applyFont="1" applyFill="1" applyBorder="1" applyAlignment="1">
      <alignment horizontal="center" vertical="center" wrapText="1"/>
    </xf>
    <xf numFmtId="0" fontId="19" fillId="36" borderId="56" xfId="0" applyFont="1" applyFill="1" applyBorder="1" applyAlignment="1">
      <alignment horizontal="center"/>
    </xf>
    <xf numFmtId="166" fontId="19" fillId="36" borderId="56" xfId="0" applyNumberFormat="1" applyFont="1" applyFill="1" applyBorder="1" applyAlignment="1">
      <alignment horizontal="center"/>
    </xf>
    <xf numFmtId="165" fontId="20" fillId="36" borderId="56" xfId="0" applyNumberFormat="1" applyFont="1" applyFill="1" applyBorder="1"/>
    <xf numFmtId="0" fontId="2" fillId="36" borderId="56" xfId="0" applyFont="1" applyFill="1" applyBorder="1"/>
    <xf numFmtId="165" fontId="21" fillId="36" borderId="56" xfId="0" applyNumberFormat="1" applyFont="1" applyFill="1" applyBorder="1" applyAlignment="1">
      <alignment horizontal="right"/>
    </xf>
    <xf numFmtId="165" fontId="22" fillId="36" borderId="56" xfId="0" applyNumberFormat="1" applyFont="1" applyFill="1" applyBorder="1" applyAlignment="1">
      <alignment horizontal="right"/>
    </xf>
    <xf numFmtId="0" fontId="19" fillId="51" borderId="22" xfId="0" applyFont="1" applyFill="1" applyBorder="1" applyAlignment="1">
      <alignment horizontal="center"/>
    </xf>
    <xf numFmtId="49" fontId="19" fillId="51" borderId="13" xfId="0" applyNumberFormat="1" applyFont="1" applyFill="1" applyBorder="1" applyAlignment="1">
      <alignment horizontal="center"/>
    </xf>
    <xf numFmtId="0" fontId="19" fillId="51" borderId="18" xfId="0" applyFont="1" applyFill="1" applyBorder="1" applyAlignment="1">
      <alignment horizontal="center"/>
    </xf>
    <xf numFmtId="166" fontId="19" fillId="51" borderId="18" xfId="0" applyNumberFormat="1" applyFont="1" applyFill="1" applyBorder="1" applyAlignment="1">
      <alignment horizontal="center"/>
    </xf>
    <xf numFmtId="165" fontId="20" fillId="51" borderId="18" xfId="0" applyNumberFormat="1" applyFont="1" applyFill="1" applyBorder="1"/>
    <xf numFmtId="0" fontId="2" fillId="51" borderId="18" xfId="0" applyFont="1" applyFill="1" applyBorder="1"/>
    <xf numFmtId="165" fontId="21" fillId="51" borderId="18" xfId="0" applyNumberFormat="1" applyFont="1" applyFill="1" applyBorder="1" applyAlignment="1">
      <alignment horizontal="right"/>
    </xf>
    <xf numFmtId="165" fontId="22" fillId="51" borderId="18" xfId="0" applyNumberFormat="1" applyFont="1" applyFill="1" applyBorder="1" applyAlignment="1">
      <alignment horizontal="right"/>
    </xf>
    <xf numFmtId="0" fontId="23" fillId="4" borderId="15" xfId="0" applyFont="1" applyFill="1" applyBorder="1" applyAlignment="1" applyProtection="1">
      <alignment horizontal="center" vertical="center"/>
      <protection locked="0"/>
    </xf>
    <xf numFmtId="0" fontId="23" fillId="5" borderId="15" xfId="0" applyFont="1" applyFill="1" applyBorder="1" applyAlignment="1" applyProtection="1">
      <alignment horizontal="center" vertical="center"/>
      <protection locked="0"/>
    </xf>
    <xf numFmtId="0" fontId="23" fillId="7" borderId="15" xfId="0" applyFont="1" applyFill="1" applyBorder="1" applyAlignment="1" applyProtection="1">
      <alignment horizontal="center" vertical="center"/>
      <protection locked="0"/>
    </xf>
    <xf numFmtId="0" fontId="23" fillId="40" borderId="15" xfId="0" applyFont="1" applyFill="1" applyBorder="1" applyAlignment="1" applyProtection="1">
      <alignment horizontal="center" vertical="center"/>
      <protection locked="0"/>
    </xf>
    <xf numFmtId="0" fontId="24" fillId="8" borderId="15" xfId="0" applyFont="1" applyFill="1" applyBorder="1" applyAlignment="1" applyProtection="1">
      <alignment horizontal="center" vertical="center"/>
      <protection locked="0"/>
    </xf>
    <xf numFmtId="0" fontId="23" fillId="12" borderId="15" xfId="0" applyFont="1" applyFill="1" applyBorder="1" applyAlignment="1" applyProtection="1">
      <alignment horizontal="center" vertical="center"/>
      <protection locked="0"/>
    </xf>
    <xf numFmtId="0" fontId="23" fillId="44" borderId="24" xfId="0" applyFont="1" applyFill="1" applyBorder="1" applyAlignment="1" applyProtection="1">
      <alignment horizontal="center" vertical="center"/>
      <protection locked="0"/>
    </xf>
    <xf numFmtId="0" fontId="24" fillId="10" borderId="15" xfId="0" applyFont="1" applyFill="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3" fillId="13" borderId="58" xfId="0" applyFont="1" applyFill="1" applyBorder="1" applyAlignment="1" applyProtection="1">
      <alignment horizontal="center" vertical="center"/>
      <protection locked="0"/>
    </xf>
    <xf numFmtId="0" fontId="19" fillId="52" borderId="22" xfId="0" applyFont="1" applyFill="1" applyBorder="1" applyAlignment="1">
      <alignment horizontal="center"/>
    </xf>
    <xf numFmtId="49" fontId="19" fillId="52" borderId="13" xfId="0" applyNumberFormat="1" applyFont="1" applyFill="1" applyBorder="1" applyAlignment="1">
      <alignment horizontal="center"/>
    </xf>
    <xf numFmtId="0" fontId="20" fillId="52" borderId="13" xfId="0" applyFont="1" applyFill="1" applyBorder="1"/>
    <xf numFmtId="166" fontId="20" fillId="52" borderId="13" xfId="0" applyNumberFormat="1" applyFont="1" applyFill="1" applyBorder="1"/>
    <xf numFmtId="0" fontId="19" fillId="52" borderId="13" xfId="0" applyFont="1" applyFill="1" applyBorder="1" applyAlignment="1">
      <alignment horizontal="center"/>
    </xf>
    <xf numFmtId="165" fontId="20" fillId="52" borderId="13" xfId="0" applyNumberFormat="1" applyFont="1" applyFill="1" applyBorder="1"/>
    <xf numFmtId="0" fontId="2" fillId="52" borderId="13" xfId="0" applyFont="1" applyFill="1" applyBorder="1"/>
    <xf numFmtId="165" fontId="21" fillId="52" borderId="13" xfId="0" applyNumberFormat="1" applyFont="1" applyFill="1" applyBorder="1" applyAlignment="1">
      <alignment horizontal="right"/>
    </xf>
    <xf numFmtId="165" fontId="22" fillId="52" borderId="13" xfId="0" applyNumberFormat="1" applyFont="1" applyFill="1" applyBorder="1" applyAlignment="1">
      <alignment horizontal="right"/>
    </xf>
    <xf numFmtId="0" fontId="19" fillId="53" borderId="49" xfId="0" applyFont="1" applyFill="1" applyBorder="1" applyAlignment="1">
      <alignment horizontal="center"/>
    </xf>
    <xf numFmtId="49" fontId="19" fillId="53" borderId="45" xfId="0" applyNumberFormat="1" applyFont="1" applyFill="1" applyBorder="1" applyAlignment="1">
      <alignment horizontal="center"/>
    </xf>
    <xf numFmtId="0" fontId="19" fillId="53" borderId="45" xfId="0" applyFont="1" applyFill="1" applyBorder="1" applyAlignment="1">
      <alignment horizontal="center"/>
    </xf>
    <xf numFmtId="166" fontId="19" fillId="53" borderId="45" xfId="0" applyNumberFormat="1" applyFont="1" applyFill="1" applyBorder="1" applyAlignment="1">
      <alignment horizontal="center"/>
    </xf>
    <xf numFmtId="165" fontId="20" fillId="53" borderId="45" xfId="0" applyNumberFormat="1" applyFont="1" applyFill="1" applyBorder="1"/>
    <xf numFmtId="0" fontId="2" fillId="53" borderId="45" xfId="0" applyFont="1" applyFill="1" applyBorder="1"/>
    <xf numFmtId="165" fontId="21" fillId="53" borderId="45" xfId="0" applyNumberFormat="1" applyFont="1" applyFill="1" applyBorder="1" applyAlignment="1">
      <alignment horizontal="right"/>
    </xf>
    <xf numFmtId="165" fontId="22" fillId="53" borderId="45" xfId="0" applyNumberFormat="1" applyFont="1" applyFill="1" applyBorder="1" applyAlignment="1">
      <alignment horizontal="right"/>
    </xf>
    <xf numFmtId="0" fontId="19" fillId="54" borderId="49" xfId="0" applyFont="1" applyFill="1" applyBorder="1" applyAlignment="1">
      <alignment horizontal="center"/>
    </xf>
    <xf numFmtId="49" fontId="19" fillId="54" borderId="45" xfId="0" applyNumberFormat="1" applyFont="1" applyFill="1" applyBorder="1" applyAlignment="1">
      <alignment horizontal="center"/>
    </xf>
    <xf numFmtId="0" fontId="19" fillId="54" borderId="45" xfId="0" applyFont="1" applyFill="1" applyBorder="1" applyAlignment="1">
      <alignment horizontal="center"/>
    </xf>
    <xf numFmtId="166" fontId="19" fillId="54" borderId="45" xfId="0" applyNumberFormat="1" applyFont="1" applyFill="1" applyBorder="1" applyAlignment="1">
      <alignment horizontal="center"/>
    </xf>
    <xf numFmtId="165" fontId="20" fillId="54" borderId="45" xfId="0" applyNumberFormat="1" applyFont="1" applyFill="1" applyBorder="1"/>
    <xf numFmtId="0" fontId="2" fillId="54" borderId="45" xfId="0" applyFont="1" applyFill="1" applyBorder="1"/>
    <xf numFmtId="165" fontId="21" fillId="54" borderId="45" xfId="0" applyNumberFormat="1" applyFont="1" applyFill="1" applyBorder="1" applyAlignment="1">
      <alignment horizontal="right"/>
    </xf>
    <xf numFmtId="165" fontId="22" fillId="54" borderId="45" xfId="0" applyNumberFormat="1" applyFont="1" applyFill="1" applyBorder="1" applyAlignment="1">
      <alignment horizontal="right"/>
    </xf>
    <xf numFmtId="0" fontId="19" fillId="55" borderId="49" xfId="0" applyFont="1" applyFill="1" applyBorder="1" applyAlignment="1">
      <alignment horizontal="center"/>
    </xf>
    <xf numFmtId="49" fontId="19" fillId="55" borderId="45" xfId="0" applyNumberFormat="1" applyFont="1" applyFill="1" applyBorder="1" applyAlignment="1">
      <alignment horizontal="center"/>
    </xf>
    <xf numFmtId="0" fontId="19" fillId="55" borderId="45" xfId="0" applyFont="1" applyFill="1" applyBorder="1" applyAlignment="1">
      <alignment horizontal="center"/>
    </xf>
    <xf numFmtId="166" fontId="19" fillId="55" borderId="45" xfId="0" applyNumberFormat="1" applyFont="1" applyFill="1" applyBorder="1" applyAlignment="1">
      <alignment horizontal="center"/>
    </xf>
    <xf numFmtId="165" fontId="20" fillId="55" borderId="45" xfId="0" applyNumberFormat="1" applyFont="1" applyFill="1" applyBorder="1"/>
    <xf numFmtId="0" fontId="2" fillId="55" borderId="45" xfId="0" applyFont="1" applyFill="1" applyBorder="1"/>
    <xf numFmtId="165" fontId="21" fillId="55" borderId="45" xfId="0" applyNumberFormat="1" applyFont="1" applyFill="1" applyBorder="1" applyAlignment="1">
      <alignment horizontal="right"/>
    </xf>
    <xf numFmtId="165" fontId="22" fillId="55" borderId="45" xfId="0" applyNumberFormat="1" applyFont="1" applyFill="1" applyBorder="1" applyAlignment="1">
      <alignment horizontal="right"/>
    </xf>
    <xf numFmtId="0" fontId="17" fillId="0" borderId="32" xfId="0" applyFont="1" applyBorder="1"/>
    <xf numFmtId="0" fontId="18" fillId="9" borderId="54" xfId="0" applyFont="1" applyFill="1" applyBorder="1" applyAlignment="1">
      <alignment horizontal="center"/>
    </xf>
    <xf numFmtId="0" fontId="23" fillId="9" borderId="55" xfId="0" applyFont="1" applyFill="1" applyBorder="1" applyAlignment="1" applyProtection="1">
      <alignment horizontal="center" vertical="center"/>
      <protection locked="0"/>
    </xf>
    <xf numFmtId="0" fontId="23" fillId="9" borderId="57" xfId="0" applyFont="1" applyFill="1" applyBorder="1" applyAlignment="1" applyProtection="1">
      <alignment horizontal="center" vertical="center"/>
      <protection locked="0"/>
    </xf>
    <xf numFmtId="0" fontId="23" fillId="9" borderId="53" xfId="0" applyFont="1" applyFill="1" applyBorder="1" applyAlignment="1" applyProtection="1">
      <alignment horizontal="center" vertical="center"/>
      <protection locked="0"/>
    </xf>
    <xf numFmtId="0" fontId="27" fillId="9" borderId="53" xfId="0" applyFont="1" applyFill="1" applyBorder="1" applyAlignment="1">
      <alignment horizontal="center" vertical="center"/>
    </xf>
    <xf numFmtId="0" fontId="18" fillId="9" borderId="54" xfId="0" applyFont="1" applyFill="1" applyBorder="1"/>
    <xf numFmtId="0" fontId="23" fillId="4" borderId="19" xfId="0" applyFont="1" applyFill="1" applyBorder="1" applyAlignment="1">
      <alignment horizontal="center" vertical="center"/>
    </xf>
    <xf numFmtId="0" fontId="23" fillId="5" borderId="19" xfId="0" applyFont="1" applyFill="1" applyBorder="1" applyAlignment="1">
      <alignment horizontal="center" vertical="center"/>
    </xf>
    <xf numFmtId="0" fontId="23" fillId="6" borderId="19" xfId="0" applyFont="1" applyFill="1" applyBorder="1" applyAlignment="1">
      <alignment horizontal="center" vertical="center"/>
    </xf>
    <xf numFmtId="0" fontId="23" fillId="43" borderId="19" xfId="0" applyFont="1" applyFill="1" applyBorder="1" applyAlignment="1">
      <alignment horizontal="center" vertical="center"/>
    </xf>
    <xf numFmtId="0" fontId="23" fillId="7" borderId="19" xfId="0" applyFont="1" applyFill="1" applyBorder="1" applyAlignment="1">
      <alignment horizontal="center" vertical="center"/>
    </xf>
    <xf numFmtId="0" fontId="23" fillId="40" borderId="19" xfId="0" applyFont="1" applyFill="1" applyBorder="1" applyAlignment="1">
      <alignment horizontal="center" vertical="center"/>
    </xf>
    <xf numFmtId="0" fontId="24" fillId="8" borderId="19" xfId="0" applyFont="1" applyFill="1" applyBorder="1" applyAlignment="1">
      <alignment horizontal="center" vertical="center"/>
    </xf>
    <xf numFmtId="0" fontId="23" fillId="12" borderId="19" xfId="0" applyFont="1" applyFill="1" applyBorder="1" applyAlignment="1">
      <alignment horizontal="center" vertical="center"/>
    </xf>
    <xf numFmtId="0" fontId="23" fillId="44" borderId="20" xfId="0" applyFont="1" applyFill="1" applyBorder="1" applyAlignment="1">
      <alignment horizontal="center" vertical="center"/>
    </xf>
    <xf numFmtId="0" fontId="23" fillId="9" borderId="55" xfId="0" applyFont="1" applyFill="1" applyBorder="1" applyAlignment="1">
      <alignment horizontal="center" vertical="center"/>
    </xf>
    <xf numFmtId="0" fontId="24" fillId="10" borderId="19" xfId="0" applyFont="1" applyFill="1" applyBorder="1" applyAlignment="1">
      <alignment horizontal="center" vertical="center"/>
    </xf>
    <xf numFmtId="0" fontId="24" fillId="0" borderId="19" xfId="0" applyFont="1" applyBorder="1" applyAlignment="1">
      <alignment horizontal="center" vertical="center"/>
    </xf>
    <xf numFmtId="0" fontId="23" fillId="13" borderId="21" xfId="0" applyFont="1" applyFill="1" applyBorder="1" applyAlignment="1">
      <alignment horizontal="center" vertical="center"/>
    </xf>
    <xf numFmtId="0" fontId="3" fillId="0" borderId="0" xfId="0" applyFont="1" applyAlignment="1">
      <alignment vertical="center" wrapText="1"/>
    </xf>
    <xf numFmtId="0" fontId="23" fillId="21" borderId="19" xfId="0" applyFont="1" applyFill="1" applyBorder="1" applyAlignment="1">
      <alignment horizontal="center" vertical="center"/>
    </xf>
    <xf numFmtId="0" fontId="44" fillId="23" borderId="19" xfId="0" applyFont="1" applyFill="1" applyBorder="1" applyAlignment="1">
      <alignment horizontal="center" vertical="center"/>
    </xf>
    <xf numFmtId="0" fontId="23" fillId="25" borderId="19" xfId="0" applyFont="1" applyFill="1" applyBorder="1" applyAlignment="1">
      <alignment horizontal="center" vertical="center"/>
    </xf>
    <xf numFmtId="0" fontId="44" fillId="27" borderId="19" xfId="0" applyFont="1" applyFill="1" applyBorder="1" applyAlignment="1">
      <alignment horizontal="center" vertical="center"/>
    </xf>
    <xf numFmtId="0" fontId="44" fillId="29" borderId="19" xfId="0" applyFont="1" applyFill="1" applyBorder="1" applyAlignment="1">
      <alignment horizontal="center" vertical="center"/>
    </xf>
    <xf numFmtId="0" fontId="23" fillId="50" borderId="19" xfId="0" applyFont="1" applyFill="1" applyBorder="1" applyAlignment="1">
      <alignment horizontal="center" vertical="center"/>
    </xf>
    <xf numFmtId="0" fontId="44" fillId="31" borderId="19" xfId="0" applyFont="1" applyFill="1" applyBorder="1" applyAlignment="1">
      <alignment horizontal="center" vertical="center"/>
    </xf>
    <xf numFmtId="0" fontId="23" fillId="46" borderId="20" xfId="0" applyFont="1" applyFill="1" applyBorder="1" applyAlignment="1">
      <alignment horizontal="center" vertical="center"/>
    </xf>
    <xf numFmtId="0" fontId="23" fillId="33" borderId="21" xfId="0" applyFont="1" applyFill="1" applyBorder="1" applyAlignment="1">
      <alignment horizontal="center" vertical="center"/>
    </xf>
    <xf numFmtId="0" fontId="23" fillId="48" borderId="21" xfId="0" applyFont="1" applyFill="1" applyBorder="1" applyAlignment="1">
      <alignment horizontal="center" vertical="center"/>
    </xf>
    <xf numFmtId="0" fontId="5" fillId="0" borderId="0" xfId="0" applyFont="1"/>
    <xf numFmtId="0" fontId="23" fillId="39" borderId="19" xfId="0" applyFont="1" applyFill="1" applyBorder="1" applyAlignment="1">
      <alignment horizontal="center" vertical="center"/>
    </xf>
    <xf numFmtId="0" fontId="23" fillId="39" borderId="13" xfId="0" applyFont="1" applyFill="1" applyBorder="1" applyAlignment="1" applyProtection="1">
      <alignment horizontal="center" vertical="center"/>
      <protection locked="0"/>
    </xf>
    <xf numFmtId="0" fontId="51" fillId="0" borderId="0" xfId="0" applyFont="1"/>
    <xf numFmtId="0" fontId="0" fillId="0" borderId="11" xfId="0" applyBorder="1"/>
    <xf numFmtId="0" fontId="3" fillId="0" borderId="59" xfId="0" applyFont="1" applyBorder="1" applyAlignment="1">
      <alignment horizontal="center"/>
    </xf>
    <xf numFmtId="0" fontId="0" fillId="0" borderId="60" xfId="0" applyBorder="1"/>
    <xf numFmtId="0" fontId="24" fillId="0" borderId="61" xfId="0" applyFont="1" applyBorder="1" applyAlignment="1">
      <alignment horizontal="center" vertical="center"/>
    </xf>
    <xf numFmtId="0" fontId="19" fillId="56" borderId="22" xfId="0" applyFont="1" applyFill="1" applyBorder="1" applyAlignment="1">
      <alignment horizontal="center"/>
    </xf>
    <xf numFmtId="49" fontId="19" fillId="56" borderId="13" xfId="0" applyNumberFormat="1" applyFont="1" applyFill="1" applyBorder="1" applyAlignment="1">
      <alignment horizontal="center"/>
    </xf>
    <xf numFmtId="0" fontId="19" fillId="56" borderId="13" xfId="0" applyFont="1" applyFill="1" applyBorder="1" applyAlignment="1">
      <alignment horizontal="center"/>
    </xf>
    <xf numFmtId="166" fontId="19" fillId="56" borderId="13" xfId="0" applyNumberFormat="1" applyFont="1" applyFill="1" applyBorder="1" applyAlignment="1">
      <alignment horizontal="center"/>
    </xf>
    <xf numFmtId="165" fontId="20" fillId="56" borderId="13" xfId="0" applyNumberFormat="1" applyFont="1" applyFill="1" applyBorder="1"/>
    <xf numFmtId="0" fontId="2" fillId="56" borderId="13" xfId="0" applyFont="1" applyFill="1" applyBorder="1"/>
    <xf numFmtId="165" fontId="21" fillId="56" borderId="13" xfId="0" applyNumberFormat="1" applyFont="1" applyFill="1" applyBorder="1" applyAlignment="1">
      <alignment horizontal="right"/>
    </xf>
    <xf numFmtId="165" fontId="22" fillId="56" borderId="13" xfId="0" applyNumberFormat="1" applyFont="1" applyFill="1" applyBorder="1" applyAlignment="1">
      <alignment horizontal="right"/>
    </xf>
    <xf numFmtId="0" fontId="19" fillId="58" borderId="42" xfId="0" applyFont="1" applyFill="1" applyBorder="1" applyAlignment="1">
      <alignment horizontal="center"/>
    </xf>
    <xf numFmtId="49" fontId="19" fillId="58" borderId="15" xfId="0" applyNumberFormat="1" applyFont="1" applyFill="1" applyBorder="1" applyAlignment="1">
      <alignment horizontal="center"/>
    </xf>
    <xf numFmtId="0" fontId="19" fillId="58" borderId="15" xfId="0" applyFont="1" applyFill="1" applyBorder="1" applyAlignment="1">
      <alignment horizontal="center"/>
    </xf>
    <xf numFmtId="166" fontId="19" fillId="58" borderId="15" xfId="0" applyNumberFormat="1" applyFont="1" applyFill="1" applyBorder="1" applyAlignment="1">
      <alignment horizontal="center"/>
    </xf>
    <xf numFmtId="165" fontId="20" fillId="58" borderId="15" xfId="0" applyNumberFormat="1" applyFont="1" applyFill="1" applyBorder="1"/>
    <xf numFmtId="0" fontId="2" fillId="58" borderId="15" xfId="0" applyFont="1" applyFill="1" applyBorder="1"/>
    <xf numFmtId="165" fontId="21" fillId="58" borderId="15" xfId="0" applyNumberFormat="1" applyFont="1" applyFill="1" applyBorder="1" applyAlignment="1">
      <alignment horizontal="right"/>
    </xf>
    <xf numFmtId="165" fontId="22" fillId="58" borderId="15" xfId="0" applyNumberFormat="1" applyFont="1" applyFill="1" applyBorder="1" applyAlignment="1">
      <alignment horizontal="right"/>
    </xf>
    <xf numFmtId="9" fontId="53" fillId="59" borderId="67" xfId="0" applyNumberFormat="1" applyFont="1" applyFill="1" applyBorder="1" applyAlignment="1">
      <alignment horizontal="center" vertical="center"/>
    </xf>
    <xf numFmtId="167" fontId="28" fillId="59" borderId="69" xfId="0" applyNumberFormat="1" applyFont="1" applyFill="1" applyBorder="1" applyAlignment="1">
      <alignment horizontal="right" vertical="center"/>
    </xf>
    <xf numFmtId="165" fontId="2" fillId="0" borderId="70" xfId="0" applyNumberFormat="1" applyFont="1" applyBorder="1"/>
    <xf numFmtId="9" fontId="53" fillId="59" borderId="73" xfId="0" applyNumberFormat="1" applyFont="1" applyFill="1" applyBorder="1" applyAlignment="1">
      <alignment horizontal="center" vertical="center"/>
    </xf>
    <xf numFmtId="167" fontId="28" fillId="59" borderId="76" xfId="0" applyNumberFormat="1" applyFont="1" applyFill="1" applyBorder="1" applyAlignment="1">
      <alignment horizontal="right" vertical="center"/>
    </xf>
    <xf numFmtId="0" fontId="19" fillId="0" borderId="0" xfId="0" applyFont="1" applyAlignment="1">
      <alignment horizontal="center" vertical="center"/>
    </xf>
    <xf numFmtId="165" fontId="0" fillId="0" borderId="0" xfId="0" applyNumberFormat="1" applyAlignment="1">
      <alignment horizontal="right" vertical="center"/>
    </xf>
    <xf numFmtId="0" fontId="23" fillId="0" borderId="0" xfId="0" applyFont="1" applyAlignment="1">
      <alignment horizontal="center" vertical="center"/>
    </xf>
    <xf numFmtId="0" fontId="44" fillId="0" borderId="0" xfId="0" applyFont="1" applyAlignment="1">
      <alignment horizontal="center" vertical="center"/>
    </xf>
    <xf numFmtId="0" fontId="23" fillId="0" borderId="0" xfId="0" applyFont="1" applyAlignment="1">
      <alignment horizontal="center"/>
    </xf>
    <xf numFmtId="0" fontId="3" fillId="0" borderId="79" xfId="0" applyFont="1" applyBorder="1"/>
    <xf numFmtId="0" fontId="0" fillId="0" borderId="80" xfId="0" applyBorder="1"/>
    <xf numFmtId="0" fontId="2" fillId="0" borderId="80" xfId="0" applyFont="1" applyBorder="1"/>
    <xf numFmtId="0" fontId="2" fillId="0" borderId="81" xfId="0" applyFont="1" applyBorder="1"/>
    <xf numFmtId="0" fontId="19" fillId="19" borderId="82" xfId="0" applyFont="1" applyFill="1" applyBorder="1" applyAlignment="1">
      <alignment horizontal="center" vertical="center"/>
    </xf>
    <xf numFmtId="0" fontId="2" fillId="19" borderId="82" xfId="0" applyFont="1" applyFill="1" applyBorder="1" applyAlignment="1">
      <alignment vertical="center"/>
    </xf>
    <xf numFmtId="165" fontId="0" fillId="19" borderId="82" xfId="0" applyNumberFormat="1" applyFill="1" applyBorder="1" applyAlignment="1">
      <alignment horizontal="right" vertical="center"/>
    </xf>
    <xf numFmtId="0" fontId="2" fillId="19" borderId="82" xfId="0" applyFont="1" applyFill="1" applyBorder="1"/>
    <xf numFmtId="165" fontId="22" fillId="19" borderId="82" xfId="0" applyNumberFormat="1" applyFont="1" applyFill="1" applyBorder="1" applyAlignment="1">
      <alignment horizontal="right"/>
    </xf>
    <xf numFmtId="0" fontId="2" fillId="0" borderId="82" xfId="0" applyFont="1" applyBorder="1"/>
    <xf numFmtId="0" fontId="23" fillId="21" borderId="82" xfId="0" applyFont="1" applyFill="1" applyBorder="1" applyAlignment="1" applyProtection="1">
      <alignment horizontal="center" vertical="center"/>
      <protection locked="0"/>
    </xf>
    <xf numFmtId="0" fontId="44" fillId="23" borderId="82" xfId="0" applyFont="1" applyFill="1" applyBorder="1" applyAlignment="1" applyProtection="1">
      <alignment horizontal="center" vertical="center"/>
      <protection locked="0"/>
    </xf>
    <xf numFmtId="0" fontId="23" fillId="25" borderId="82" xfId="0" applyFont="1" applyFill="1" applyBorder="1" applyAlignment="1" applyProtection="1">
      <alignment horizontal="center" vertical="center"/>
      <protection locked="0"/>
    </xf>
    <xf numFmtId="0" fontId="44" fillId="27" borderId="82" xfId="0" applyFont="1" applyFill="1" applyBorder="1" applyAlignment="1" applyProtection="1">
      <alignment horizontal="center" vertical="center"/>
      <protection locked="0"/>
    </xf>
    <xf numFmtId="0" fontId="44" fillId="29" borderId="82" xfId="0" applyFont="1" applyFill="1" applyBorder="1" applyAlignment="1" applyProtection="1">
      <alignment horizontal="center" vertical="center"/>
      <protection locked="0"/>
    </xf>
    <xf numFmtId="0" fontId="23" fillId="50" borderId="82" xfId="0" applyFont="1" applyFill="1" applyBorder="1" applyAlignment="1" applyProtection="1">
      <alignment horizontal="center" vertical="center"/>
      <protection locked="0"/>
    </xf>
    <xf numFmtId="0" fontId="23" fillId="39" borderId="82" xfId="0" applyFont="1" applyFill="1" applyBorder="1" applyAlignment="1" applyProtection="1">
      <alignment horizontal="center"/>
      <protection locked="0"/>
    </xf>
    <xf numFmtId="0" fontId="44" fillId="31" borderId="82" xfId="0" applyFont="1" applyFill="1" applyBorder="1" applyAlignment="1" applyProtection="1">
      <alignment horizontal="center" vertical="center"/>
      <protection locked="0"/>
    </xf>
    <xf numFmtId="0" fontId="23" fillId="46" borderId="83" xfId="0" applyFont="1" applyFill="1" applyBorder="1" applyAlignment="1" applyProtection="1">
      <alignment horizontal="center" vertical="center"/>
      <protection locked="0"/>
    </xf>
    <xf numFmtId="0" fontId="23" fillId="33" borderId="84" xfId="0" applyFont="1" applyFill="1" applyBorder="1" applyAlignment="1" applyProtection="1">
      <alignment horizontal="center" vertical="center"/>
      <protection locked="0"/>
    </xf>
    <xf numFmtId="0" fontId="23" fillId="48" borderId="85" xfId="0" applyFont="1" applyFill="1" applyBorder="1" applyAlignment="1" applyProtection="1">
      <alignment horizontal="center" vertical="center"/>
      <protection locked="0"/>
    </xf>
    <xf numFmtId="0" fontId="23" fillId="0" borderId="87" xfId="0" applyFont="1" applyBorder="1" applyAlignment="1">
      <alignment horizontal="center" vertical="center"/>
    </xf>
    <xf numFmtId="0" fontId="2" fillId="0" borderId="89" xfId="0" applyFont="1" applyBorder="1"/>
    <xf numFmtId="0" fontId="2" fillId="0" borderId="89" xfId="0" applyFont="1" applyBorder="1" applyAlignment="1">
      <alignment vertical="center"/>
    </xf>
    <xf numFmtId="0" fontId="46" fillId="0" borderId="89" xfId="0" applyFont="1" applyBorder="1" applyAlignment="1">
      <alignment horizontal="left" vertical="center"/>
    </xf>
    <xf numFmtId="0" fontId="45" fillId="0" borderId="89" xfId="0" applyFont="1" applyBorder="1" applyAlignment="1">
      <alignment horizontal="left" vertical="center"/>
    </xf>
    <xf numFmtId="0" fontId="45" fillId="0" borderId="89" xfId="0" applyFont="1" applyBorder="1" applyAlignment="1">
      <alignment horizontal="center" vertical="center"/>
    </xf>
    <xf numFmtId="0" fontId="45" fillId="0" borderId="90" xfId="0" applyFont="1" applyBorder="1" applyAlignment="1">
      <alignment horizontal="center" vertical="center"/>
    </xf>
    <xf numFmtId="0" fontId="17" fillId="0" borderId="80" xfId="0" applyFont="1" applyBorder="1"/>
    <xf numFmtId="0" fontId="54" fillId="0" borderId="0" xfId="0" applyFont="1"/>
    <xf numFmtId="0" fontId="47" fillId="0" borderId="44" xfId="0" applyFont="1" applyBorder="1" applyAlignment="1">
      <alignment horizontal="right" vertical="center"/>
    </xf>
    <xf numFmtId="165" fontId="2" fillId="0" borderId="91" xfId="0" applyNumberFormat="1" applyFont="1" applyBorder="1"/>
    <xf numFmtId="0" fontId="37" fillId="0" borderId="0" xfId="0" applyFont="1" applyAlignment="1">
      <alignment wrapText="1"/>
    </xf>
    <xf numFmtId="0" fontId="37" fillId="0" borderId="89" xfId="0" applyFont="1" applyBorder="1" applyAlignment="1">
      <alignment wrapText="1"/>
    </xf>
    <xf numFmtId="0" fontId="19" fillId="14" borderId="95" xfId="0" applyFont="1" applyFill="1" applyBorder="1" applyAlignment="1">
      <alignment horizontal="center"/>
    </xf>
    <xf numFmtId="49" fontId="19" fillId="14" borderId="19" xfId="0" applyNumberFormat="1" applyFont="1" applyFill="1" applyBorder="1" applyAlignment="1">
      <alignment horizontal="center"/>
    </xf>
    <xf numFmtId="0" fontId="19" fillId="14" borderId="19" xfId="0" applyFont="1" applyFill="1" applyBorder="1" applyAlignment="1">
      <alignment horizontal="center"/>
    </xf>
    <xf numFmtId="0" fontId="20" fillId="14" borderId="19" xfId="0" applyFont="1" applyFill="1" applyBorder="1"/>
    <xf numFmtId="0" fontId="2" fillId="14" borderId="19" xfId="0" applyFont="1" applyFill="1" applyBorder="1"/>
    <xf numFmtId="165" fontId="21" fillId="14" borderId="19" xfId="0" applyNumberFormat="1" applyFont="1" applyFill="1" applyBorder="1" applyAlignment="1">
      <alignment horizontal="right"/>
    </xf>
    <xf numFmtId="165" fontId="22" fillId="14" borderId="19" xfId="0" applyNumberFormat="1" applyFont="1" applyFill="1" applyBorder="1" applyAlignment="1">
      <alignment horizontal="right"/>
    </xf>
    <xf numFmtId="3" fontId="19" fillId="3" borderId="29" xfId="0" applyNumberFormat="1" applyFont="1" applyFill="1" applyBorder="1" applyAlignment="1">
      <alignment horizontal="center" vertical="center"/>
    </xf>
    <xf numFmtId="3" fontId="28" fillId="3" borderId="29" xfId="0" applyNumberFormat="1" applyFont="1" applyFill="1" applyBorder="1" applyAlignment="1">
      <alignment horizontal="center" vertical="center"/>
    </xf>
    <xf numFmtId="165" fontId="47" fillId="0" borderId="36" xfId="0" applyNumberFormat="1" applyFont="1" applyBorder="1" applyAlignment="1">
      <alignment horizontal="right" vertical="center"/>
    </xf>
    <xf numFmtId="0" fontId="37" fillId="22" borderId="0" xfId="0" applyFont="1" applyFill="1" applyAlignment="1">
      <alignment horizontal="center"/>
    </xf>
    <xf numFmtId="0" fontId="37" fillId="0" borderId="0" xfId="0" applyFont="1" applyAlignment="1">
      <alignment horizontal="center"/>
    </xf>
    <xf numFmtId="0" fontId="23" fillId="4" borderId="15" xfId="0" applyFont="1" applyFill="1" applyBorder="1" applyAlignment="1">
      <alignment horizontal="center" vertical="center"/>
    </xf>
    <xf numFmtId="0" fontId="23" fillId="5" borderId="15" xfId="0" applyFont="1" applyFill="1" applyBorder="1" applyAlignment="1">
      <alignment horizontal="center" vertical="center"/>
    </xf>
    <xf numFmtId="0" fontId="23" fillId="6" borderId="15" xfId="0" applyFont="1" applyFill="1" applyBorder="1" applyAlignment="1">
      <alignment horizontal="center" vertical="center"/>
    </xf>
    <xf numFmtId="0" fontId="23" fillId="43" borderId="15" xfId="0" applyFont="1" applyFill="1" applyBorder="1" applyAlignment="1">
      <alignment horizontal="center" vertical="center"/>
    </xf>
    <xf numFmtId="0" fontId="23" fillId="7" borderId="15" xfId="0" applyFont="1" applyFill="1" applyBorder="1" applyAlignment="1">
      <alignment horizontal="center" vertical="center"/>
    </xf>
    <xf numFmtId="0" fontId="23" fillId="40" borderId="15" xfId="0" applyFont="1" applyFill="1" applyBorder="1" applyAlignment="1">
      <alignment horizontal="center" vertical="center"/>
    </xf>
    <xf numFmtId="0" fontId="24" fillId="8" borderId="15" xfId="0" applyFont="1" applyFill="1" applyBorder="1" applyAlignment="1">
      <alignment horizontal="center" vertical="center"/>
    </xf>
    <xf numFmtId="0" fontId="23" fillId="12" borderId="15" xfId="0" applyFont="1" applyFill="1" applyBorder="1" applyAlignment="1">
      <alignment horizontal="center" vertical="center"/>
    </xf>
    <xf numFmtId="0" fontId="23" fillId="44" borderId="24" xfId="0" applyFont="1" applyFill="1" applyBorder="1" applyAlignment="1">
      <alignment horizontal="center" vertical="center"/>
    </xf>
    <xf numFmtId="0" fontId="23" fillId="9" borderId="57" xfId="0" applyFont="1" applyFill="1" applyBorder="1" applyAlignment="1">
      <alignment horizontal="center" vertical="center"/>
    </xf>
    <xf numFmtId="0" fontId="24" fillId="10" borderId="15" xfId="0" applyFont="1" applyFill="1" applyBorder="1" applyAlignment="1">
      <alignment horizontal="center" vertical="center"/>
    </xf>
    <xf numFmtId="0" fontId="24" fillId="0" borderId="15" xfId="0" applyFont="1" applyBorder="1" applyAlignment="1">
      <alignment horizontal="center" vertical="center"/>
    </xf>
    <xf numFmtId="0" fontId="23" fillId="13" borderId="58" xfId="0" applyFont="1" applyFill="1" applyBorder="1" applyAlignment="1">
      <alignment horizontal="center" vertical="center"/>
    </xf>
    <xf numFmtId="0" fontId="23" fillId="4" borderId="13" xfId="0" applyFont="1" applyFill="1" applyBorder="1" applyAlignment="1">
      <alignment horizontal="center" vertical="center"/>
    </xf>
    <xf numFmtId="0" fontId="23" fillId="5" borderId="13" xfId="0" applyFont="1" applyFill="1" applyBorder="1" applyAlignment="1">
      <alignment horizontal="center" vertical="center"/>
    </xf>
    <xf numFmtId="0" fontId="23" fillId="6" borderId="13" xfId="0" applyFont="1" applyFill="1" applyBorder="1" applyAlignment="1">
      <alignment horizontal="center" vertical="center"/>
    </xf>
    <xf numFmtId="0" fontId="23" fillId="43" borderId="13" xfId="0" applyFont="1" applyFill="1" applyBorder="1" applyAlignment="1">
      <alignment horizontal="center" vertical="center"/>
    </xf>
    <xf numFmtId="0" fontId="23" fillId="7" borderId="13" xfId="0" applyFont="1" applyFill="1" applyBorder="1" applyAlignment="1">
      <alignment horizontal="center" vertical="center"/>
    </xf>
    <xf numFmtId="0" fontId="23" fillId="40" borderId="13" xfId="0" applyFont="1" applyFill="1" applyBorder="1" applyAlignment="1">
      <alignment horizontal="center" vertical="center"/>
    </xf>
    <xf numFmtId="0" fontId="24" fillId="8" borderId="13" xfId="0" applyFont="1" applyFill="1" applyBorder="1" applyAlignment="1">
      <alignment horizontal="center" vertical="center"/>
    </xf>
    <xf numFmtId="0" fontId="23" fillId="12" borderId="13" xfId="0" applyFont="1" applyFill="1" applyBorder="1" applyAlignment="1">
      <alignment horizontal="center" vertical="center"/>
    </xf>
    <xf numFmtId="0" fontId="23" fillId="44" borderId="1" xfId="0" applyFont="1" applyFill="1" applyBorder="1" applyAlignment="1">
      <alignment horizontal="center" vertical="center"/>
    </xf>
    <xf numFmtId="0" fontId="23" fillId="9" borderId="53" xfId="0" applyFont="1" applyFill="1" applyBorder="1" applyAlignment="1">
      <alignment horizontal="center" vertical="center"/>
    </xf>
    <xf numFmtId="0" fontId="24" fillId="10" borderId="13" xfId="0" applyFont="1" applyFill="1" applyBorder="1" applyAlignment="1">
      <alignment horizontal="center" vertical="center"/>
    </xf>
    <xf numFmtId="0" fontId="24" fillId="0" borderId="13" xfId="0" applyFont="1" applyBorder="1" applyAlignment="1">
      <alignment horizontal="center" vertical="center"/>
    </xf>
    <xf numFmtId="0" fontId="23" fillId="13" borderId="23" xfId="0" applyFont="1" applyFill="1" applyBorder="1" applyAlignment="1">
      <alignment horizontal="center" vertical="center"/>
    </xf>
    <xf numFmtId="0" fontId="2" fillId="0" borderId="32" xfId="0" applyFont="1" applyBorder="1" applyAlignment="1">
      <alignment horizontal="right"/>
    </xf>
    <xf numFmtId="0" fontId="27" fillId="0" borderId="36" xfId="0" applyFont="1" applyBorder="1" applyAlignment="1">
      <alignment horizontal="center" vertical="center"/>
    </xf>
    <xf numFmtId="0" fontId="27" fillId="0" borderId="0" xfId="0" applyFont="1" applyAlignment="1">
      <alignment horizontal="center" vertical="center"/>
    </xf>
    <xf numFmtId="0" fontId="27" fillId="0" borderId="36" xfId="0" applyFont="1" applyBorder="1"/>
    <xf numFmtId="3" fontId="23" fillId="4" borderId="98" xfId="0" applyNumberFormat="1" applyFont="1" applyFill="1" applyBorder="1" applyAlignment="1">
      <alignment horizontal="center" vertical="center"/>
    </xf>
    <xf numFmtId="3" fontId="23" fillId="5" borderId="99" xfId="0" applyNumberFormat="1" applyFont="1" applyFill="1" applyBorder="1" applyAlignment="1">
      <alignment horizontal="center" vertical="center"/>
    </xf>
    <xf numFmtId="3" fontId="23" fillId="6" borderId="99" xfId="0" applyNumberFormat="1" applyFont="1" applyFill="1" applyBorder="1" applyAlignment="1">
      <alignment horizontal="center" vertical="center"/>
    </xf>
    <xf numFmtId="3" fontId="23" fillId="43" borderId="99" xfId="0" applyNumberFormat="1" applyFont="1" applyFill="1" applyBorder="1" applyAlignment="1">
      <alignment horizontal="center" vertical="center"/>
    </xf>
    <xf numFmtId="3" fontId="23" fillId="7" borderId="99" xfId="0" applyNumberFormat="1" applyFont="1" applyFill="1" applyBorder="1" applyAlignment="1">
      <alignment horizontal="center" vertical="center"/>
    </xf>
    <xf numFmtId="3" fontId="23" fillId="40" borderId="99" xfId="0" applyNumberFormat="1" applyFont="1" applyFill="1" applyBorder="1" applyAlignment="1">
      <alignment horizontal="center" vertical="center"/>
    </xf>
    <xf numFmtId="3" fontId="24" fillId="8" borderId="99" xfId="0" applyNumberFormat="1" applyFont="1" applyFill="1" applyBorder="1" applyAlignment="1">
      <alignment horizontal="center" vertical="center"/>
    </xf>
    <xf numFmtId="3" fontId="23" fillId="12" borderId="99" xfId="0" applyNumberFormat="1" applyFont="1" applyFill="1" applyBorder="1" applyAlignment="1">
      <alignment horizontal="center" vertical="center"/>
    </xf>
    <xf numFmtId="3" fontId="23" fillId="44" borderId="100" xfId="0" applyNumberFormat="1" applyFont="1" applyFill="1" applyBorder="1" applyAlignment="1">
      <alignment horizontal="center" vertical="center"/>
    </xf>
    <xf numFmtId="3" fontId="23" fillId="9" borderId="101" xfId="0" applyNumberFormat="1" applyFont="1" applyFill="1" applyBorder="1" applyAlignment="1">
      <alignment horizontal="center" vertical="center"/>
    </xf>
    <xf numFmtId="3" fontId="24" fillId="10" borderId="99" xfId="0" applyNumberFormat="1" applyFont="1" applyFill="1" applyBorder="1" applyAlignment="1">
      <alignment horizontal="center" vertical="center"/>
    </xf>
    <xf numFmtId="3" fontId="24" fillId="0" borderId="102" xfId="0" applyNumberFormat="1" applyFont="1" applyBorder="1" applyAlignment="1">
      <alignment horizontal="center" vertical="center"/>
    </xf>
    <xf numFmtId="3" fontId="23" fillId="13" borderId="103" xfId="0" applyNumberFormat="1" applyFont="1" applyFill="1" applyBorder="1" applyAlignment="1">
      <alignment horizontal="center" vertical="center"/>
    </xf>
    <xf numFmtId="3" fontId="24" fillId="0" borderId="104" xfId="0" applyNumberFormat="1" applyFont="1" applyBorder="1" applyAlignment="1">
      <alignment horizontal="center" vertical="center"/>
    </xf>
    <xf numFmtId="49" fontId="19" fillId="16" borderId="1" xfId="0" applyNumberFormat="1" applyFont="1" applyFill="1" applyBorder="1" applyAlignment="1">
      <alignment horizontal="center"/>
    </xf>
    <xf numFmtId="0" fontId="5" fillId="0" borderId="2" xfId="0" applyFont="1" applyBorder="1"/>
    <xf numFmtId="0" fontId="5" fillId="0" borderId="3" xfId="0" applyFont="1" applyBorder="1"/>
    <xf numFmtId="49" fontId="19" fillId="16" borderId="5" xfId="0" applyNumberFormat="1" applyFont="1" applyFill="1" applyBorder="1" applyAlignment="1">
      <alignment horizontal="center"/>
    </xf>
    <xf numFmtId="49" fontId="19" fillId="16" borderId="3" xfId="0" applyNumberFormat="1" applyFont="1" applyFill="1" applyBorder="1" applyAlignment="1">
      <alignment horizontal="center"/>
    </xf>
    <xf numFmtId="49" fontId="2" fillId="2" borderId="8" xfId="0" applyNumberFormat="1" applyFont="1" applyFill="1" applyBorder="1" applyProtection="1">
      <protection locked="0"/>
    </xf>
    <xf numFmtId="0" fontId="5" fillId="0" borderId="9" xfId="0" applyFont="1" applyBorder="1" applyProtection="1">
      <protection locked="0"/>
    </xf>
    <xf numFmtId="0" fontId="5" fillId="0" borderId="10" xfId="0" applyFont="1" applyBorder="1" applyProtection="1">
      <protection locked="0"/>
    </xf>
    <xf numFmtId="49" fontId="11" fillId="2" borderId="8" xfId="0" applyNumberFormat="1" applyFont="1" applyFill="1" applyBorder="1" applyProtection="1">
      <protection locked="0"/>
    </xf>
    <xf numFmtId="49" fontId="2" fillId="2" borderId="1" xfId="0" applyNumberFormat="1" applyFont="1" applyFill="1" applyBorder="1" applyProtection="1">
      <protection locked="0"/>
    </xf>
    <xf numFmtId="0" fontId="5" fillId="0" borderId="2" xfId="0" applyFont="1" applyBorder="1" applyProtection="1">
      <protection locked="0"/>
    </xf>
    <xf numFmtId="0" fontId="5" fillId="0" borderId="3" xfId="0" applyFont="1" applyBorder="1" applyProtection="1">
      <protection locked="0"/>
    </xf>
    <xf numFmtId="49" fontId="19" fillId="14" borderId="1" xfId="0" applyNumberFormat="1" applyFont="1" applyFill="1" applyBorder="1" applyAlignment="1">
      <alignment horizontal="center"/>
    </xf>
    <xf numFmtId="49" fontId="19" fillId="15" borderId="1" xfId="0" applyNumberFormat="1" applyFont="1" applyFill="1" applyBorder="1" applyAlignment="1">
      <alignment horizontal="center"/>
    </xf>
    <xf numFmtId="49" fontId="19" fillId="34" borderId="1" xfId="0" applyNumberFormat="1" applyFont="1" applyFill="1" applyBorder="1" applyAlignment="1">
      <alignment horizontal="center"/>
    </xf>
    <xf numFmtId="49" fontId="19" fillId="34" borderId="5" xfId="0" applyNumberFormat="1" applyFont="1" applyFill="1" applyBorder="1" applyAlignment="1">
      <alignment horizontal="center"/>
    </xf>
    <xf numFmtId="49" fontId="19" fillId="34" borderId="3" xfId="0" applyNumberFormat="1" applyFont="1" applyFill="1" applyBorder="1" applyAlignment="1">
      <alignment horizontal="center"/>
    </xf>
    <xf numFmtId="49" fontId="3" fillId="0" borderId="0" xfId="0" applyNumberFormat="1" applyFont="1" applyAlignment="1">
      <alignment horizontal="right"/>
    </xf>
    <xf numFmtId="0" fontId="3" fillId="0" borderId="0" xfId="0" applyFont="1"/>
    <xf numFmtId="0" fontId="47" fillId="0" borderId="0" xfId="0" applyFont="1"/>
    <xf numFmtId="0" fontId="5" fillId="0" borderId="5" xfId="0" applyFont="1" applyBorder="1" applyProtection="1">
      <protection locked="0"/>
    </xf>
    <xf numFmtId="49" fontId="7" fillId="2" borderId="1" xfId="0" applyNumberFormat="1" applyFont="1" applyFill="1" applyBorder="1" applyProtection="1">
      <protection locked="0"/>
    </xf>
    <xf numFmtId="49" fontId="13" fillId="3" borderId="24" xfId="0" applyNumberFormat="1" applyFont="1" applyFill="1" applyBorder="1" applyAlignment="1">
      <alignment horizontal="center" vertical="center"/>
    </xf>
    <xf numFmtId="49" fontId="19" fillId="14" borderId="20" xfId="0" applyNumberFormat="1" applyFont="1" applyFill="1" applyBorder="1" applyAlignment="1">
      <alignment horizontal="center"/>
    </xf>
    <xf numFmtId="0" fontId="5" fillId="0" borderId="96" xfId="0" applyFont="1" applyBorder="1"/>
    <xf numFmtId="0" fontId="5" fillId="0" borderId="97" xfId="0" applyFont="1" applyBorder="1"/>
    <xf numFmtId="0" fontId="2" fillId="0" borderId="32" xfId="0" applyFont="1" applyBorder="1"/>
    <xf numFmtId="0" fontId="5" fillId="0" borderId="32" xfId="0" applyFont="1" applyBorder="1"/>
    <xf numFmtId="0" fontId="2" fillId="0" borderId="0" xfId="0" applyFont="1"/>
    <xf numFmtId="0" fontId="0" fillId="0" borderId="0" xfId="0"/>
    <xf numFmtId="49" fontId="19" fillId="19" borderId="24" xfId="0" applyNumberFormat="1" applyFont="1" applyFill="1" applyBorder="1" applyAlignment="1">
      <alignment horizontal="center"/>
    </xf>
    <xf numFmtId="0" fontId="5" fillId="0" borderId="11" xfId="0" applyFont="1" applyBorder="1"/>
    <xf numFmtId="0" fontId="5" fillId="0" borderId="12" xfId="0" applyFont="1" applyBorder="1"/>
    <xf numFmtId="49" fontId="19" fillId="19" borderId="1" xfId="0" applyNumberFormat="1" applyFont="1" applyFill="1" applyBorder="1" applyAlignment="1">
      <alignment horizontal="center"/>
    </xf>
    <xf numFmtId="49" fontId="19" fillId="37" borderId="1" xfId="0" applyNumberFormat="1" applyFont="1" applyFill="1" applyBorder="1" applyAlignment="1">
      <alignment horizontal="center"/>
    </xf>
    <xf numFmtId="49" fontId="19" fillId="37" borderId="5" xfId="0" applyNumberFormat="1" applyFont="1" applyFill="1" applyBorder="1" applyAlignment="1">
      <alignment horizontal="center"/>
    </xf>
    <xf numFmtId="49" fontId="19" fillId="37" borderId="3" xfId="0" applyNumberFormat="1" applyFont="1" applyFill="1" applyBorder="1" applyAlignment="1">
      <alignment horizontal="center"/>
    </xf>
    <xf numFmtId="49" fontId="19" fillId="51" borderId="1" xfId="0" applyNumberFormat="1" applyFont="1" applyFill="1" applyBorder="1" applyAlignment="1">
      <alignment horizontal="center"/>
    </xf>
    <xf numFmtId="0" fontId="5" fillId="51" borderId="2" xfId="0" applyFont="1" applyFill="1" applyBorder="1"/>
    <xf numFmtId="0" fontId="5" fillId="51" borderId="3" xfId="0" applyFont="1" applyFill="1" applyBorder="1"/>
    <xf numFmtId="0" fontId="9" fillId="0" borderId="0" xfId="0" applyFont="1" applyAlignment="1">
      <alignment horizontal="right" vertical="center" wrapText="1"/>
    </xf>
    <xf numFmtId="0" fontId="5" fillId="0" borderId="11" xfId="0" applyFont="1" applyBorder="1" applyAlignment="1">
      <alignment vertical="center"/>
    </xf>
    <xf numFmtId="49" fontId="19" fillId="18" borderId="1" xfId="0" applyNumberFormat="1" applyFont="1" applyFill="1" applyBorder="1" applyAlignment="1">
      <alignment horizontal="center"/>
    </xf>
    <xf numFmtId="49" fontId="10" fillId="2" borderId="6" xfId="0" applyNumberFormat="1" applyFont="1" applyFill="1" applyBorder="1" applyAlignment="1" applyProtection="1">
      <alignment horizontal="center" vertical="center" wrapText="1"/>
      <protection locked="0"/>
    </xf>
    <xf numFmtId="0" fontId="5" fillId="0" borderId="7" xfId="0" applyFont="1" applyBorder="1" applyProtection="1">
      <protection locked="0"/>
    </xf>
    <xf numFmtId="0" fontId="5" fillId="0" borderId="24" xfId="0" applyFont="1" applyBorder="1" applyProtection="1">
      <protection locked="0"/>
    </xf>
    <xf numFmtId="0" fontId="5" fillId="0" borderId="12" xfId="0" applyFont="1" applyBorder="1" applyProtection="1">
      <protection locked="0"/>
    </xf>
    <xf numFmtId="0" fontId="20" fillId="18" borderId="1" xfId="0" applyFont="1" applyFill="1" applyBorder="1" applyAlignment="1">
      <alignment horizontal="center"/>
    </xf>
    <xf numFmtId="49" fontId="19" fillId="17" borderId="1" xfId="0" applyNumberFormat="1" applyFont="1" applyFill="1" applyBorder="1" applyAlignment="1">
      <alignment horizontal="center"/>
    </xf>
    <xf numFmtId="49" fontId="19" fillId="56" borderId="1" xfId="0" applyNumberFormat="1" applyFont="1" applyFill="1" applyBorder="1" applyAlignment="1">
      <alignment horizontal="center"/>
    </xf>
    <xf numFmtId="0" fontId="5" fillId="57" borderId="2" xfId="0" applyFont="1" applyFill="1" applyBorder="1"/>
    <xf numFmtId="0" fontId="5" fillId="57" borderId="3" xfId="0" applyFont="1" applyFill="1" applyBorder="1"/>
    <xf numFmtId="49" fontId="19" fillId="54" borderId="46" xfId="0" applyNumberFormat="1" applyFont="1" applyFill="1" applyBorder="1" applyAlignment="1">
      <alignment horizontal="center"/>
    </xf>
    <xf numFmtId="49" fontId="19" fillId="54" borderId="47" xfId="0" applyNumberFormat="1" applyFont="1" applyFill="1" applyBorder="1" applyAlignment="1">
      <alignment horizontal="center"/>
    </xf>
    <xf numFmtId="49" fontId="19" fillId="54" borderId="48" xfId="0" applyNumberFormat="1" applyFont="1" applyFill="1" applyBorder="1" applyAlignment="1">
      <alignment horizontal="center"/>
    </xf>
    <xf numFmtId="49" fontId="19" fillId="36" borderId="24" xfId="0" applyNumberFormat="1" applyFont="1" applyFill="1" applyBorder="1" applyAlignment="1">
      <alignment horizontal="center"/>
    </xf>
    <xf numFmtId="49" fontId="19" fillId="36" borderId="11" xfId="0" applyNumberFormat="1" applyFont="1" applyFill="1" applyBorder="1" applyAlignment="1">
      <alignment horizontal="center"/>
    </xf>
    <xf numFmtId="49" fontId="19" fillId="36" borderId="12" xfId="0" applyNumberFormat="1" applyFont="1" applyFill="1" applyBorder="1" applyAlignment="1">
      <alignment horizontal="center"/>
    </xf>
    <xf numFmtId="49" fontId="19" fillId="52" borderId="1" xfId="0" applyNumberFormat="1" applyFont="1" applyFill="1" applyBorder="1" applyAlignment="1">
      <alignment horizontal="center"/>
    </xf>
    <xf numFmtId="49" fontId="19" fillId="52" borderId="5" xfId="0" applyNumberFormat="1" applyFont="1" applyFill="1" applyBorder="1" applyAlignment="1">
      <alignment horizontal="center"/>
    </xf>
    <xf numFmtId="49" fontId="19" fillId="52" borderId="3" xfId="0" applyNumberFormat="1" applyFont="1" applyFill="1" applyBorder="1" applyAlignment="1">
      <alignment horizontal="center"/>
    </xf>
    <xf numFmtId="49" fontId="19" fillId="55" borderId="46" xfId="0" applyNumberFormat="1" applyFont="1" applyFill="1" applyBorder="1" applyAlignment="1">
      <alignment horizontal="center"/>
    </xf>
    <xf numFmtId="49" fontId="19" fillId="55" borderId="47" xfId="0" applyNumberFormat="1" applyFont="1" applyFill="1" applyBorder="1" applyAlignment="1">
      <alignment horizontal="center"/>
    </xf>
    <xf numFmtId="49" fontId="19" fillId="55" borderId="48" xfId="0" applyNumberFormat="1" applyFont="1" applyFill="1" applyBorder="1" applyAlignment="1">
      <alignment horizontal="center"/>
    </xf>
    <xf numFmtId="49" fontId="19" fillId="37" borderId="6" xfId="0" applyNumberFormat="1" applyFont="1" applyFill="1" applyBorder="1" applyAlignment="1">
      <alignment horizontal="center"/>
    </xf>
    <xf numFmtId="49" fontId="19" fillId="37" borderId="44" xfId="0" applyNumberFormat="1" applyFont="1" applyFill="1" applyBorder="1" applyAlignment="1">
      <alignment horizontal="center"/>
    </xf>
    <xf numFmtId="49" fontId="19" fillId="37" borderId="7" xfId="0" applyNumberFormat="1" applyFont="1" applyFill="1" applyBorder="1" applyAlignment="1">
      <alignment horizontal="center"/>
    </xf>
    <xf numFmtId="49" fontId="19" fillId="37" borderId="46" xfId="0" applyNumberFormat="1" applyFont="1" applyFill="1" applyBorder="1" applyAlignment="1">
      <alignment horizontal="center"/>
    </xf>
    <xf numFmtId="49" fontId="19" fillId="37" borderId="47" xfId="0" applyNumberFormat="1" applyFont="1" applyFill="1" applyBorder="1" applyAlignment="1">
      <alignment horizontal="center"/>
    </xf>
    <xf numFmtId="49" fontId="19" fillId="37" borderId="48" xfId="0" applyNumberFormat="1" applyFont="1" applyFill="1" applyBorder="1" applyAlignment="1">
      <alignment horizontal="center"/>
    </xf>
    <xf numFmtId="49" fontId="19" fillId="0" borderId="1" xfId="0" applyNumberFormat="1" applyFont="1" applyBorder="1" applyAlignment="1">
      <alignment horizontal="center"/>
    </xf>
    <xf numFmtId="49" fontId="19" fillId="0" borderId="5" xfId="0" applyNumberFormat="1" applyFont="1" applyBorder="1" applyAlignment="1">
      <alignment horizontal="center"/>
    </xf>
    <xf numFmtId="49" fontId="19" fillId="0" borderId="3" xfId="0" applyNumberFormat="1" applyFont="1" applyBorder="1" applyAlignment="1">
      <alignment horizontal="center"/>
    </xf>
    <xf numFmtId="49" fontId="19" fillId="35" borderId="1" xfId="0" applyNumberFormat="1" applyFont="1" applyFill="1" applyBorder="1" applyAlignment="1">
      <alignment horizontal="center"/>
    </xf>
    <xf numFmtId="49" fontId="19" fillId="35" borderId="5" xfId="0" applyNumberFormat="1" applyFont="1" applyFill="1" applyBorder="1" applyAlignment="1">
      <alignment horizontal="center"/>
    </xf>
    <xf numFmtId="49" fontId="19" fillId="35" borderId="3" xfId="0" applyNumberFormat="1" applyFont="1" applyFill="1" applyBorder="1" applyAlignment="1">
      <alignment horizontal="center"/>
    </xf>
    <xf numFmtId="49" fontId="19" fillId="53" borderId="46" xfId="0" applyNumberFormat="1" applyFont="1" applyFill="1" applyBorder="1" applyAlignment="1">
      <alignment horizontal="center"/>
    </xf>
    <xf numFmtId="49" fontId="19" fillId="53" borderId="47" xfId="0" applyNumberFormat="1" applyFont="1" applyFill="1" applyBorder="1" applyAlignment="1">
      <alignment horizontal="center"/>
    </xf>
    <xf numFmtId="49" fontId="19" fillId="53" borderId="48" xfId="0" applyNumberFormat="1" applyFont="1" applyFill="1" applyBorder="1" applyAlignment="1">
      <alignment horizontal="center"/>
    </xf>
    <xf numFmtId="0" fontId="52" fillId="59" borderId="64" xfId="0" applyFont="1" applyFill="1" applyBorder="1" applyAlignment="1">
      <alignment horizontal="right" vertical="center" wrapText="1"/>
    </xf>
    <xf numFmtId="0" fontId="52" fillId="59" borderId="65" xfId="0" applyFont="1" applyFill="1" applyBorder="1" applyAlignment="1">
      <alignment horizontal="right" vertical="center"/>
    </xf>
    <xf numFmtId="0" fontId="52" fillId="59" borderId="66" xfId="0" applyFont="1" applyFill="1" applyBorder="1" applyAlignment="1">
      <alignment horizontal="right" vertical="center"/>
    </xf>
    <xf numFmtId="165" fontId="13" fillId="59" borderId="68" xfId="0" applyNumberFormat="1" applyFont="1" applyFill="1" applyBorder="1" applyAlignment="1">
      <alignment horizontal="right" vertical="center" wrapText="1"/>
    </xf>
    <xf numFmtId="165" fontId="13" fillId="59" borderId="65" xfId="0" applyNumberFormat="1" applyFont="1" applyFill="1" applyBorder="1" applyAlignment="1">
      <alignment horizontal="right" vertical="center" wrapText="1"/>
    </xf>
    <xf numFmtId="165" fontId="13" fillId="59" borderId="66" xfId="0" applyNumberFormat="1" applyFont="1" applyFill="1" applyBorder="1" applyAlignment="1">
      <alignment horizontal="right" vertical="center" wrapText="1"/>
    </xf>
    <xf numFmtId="165" fontId="13" fillId="59" borderId="64" xfId="0" applyNumberFormat="1" applyFont="1" applyFill="1" applyBorder="1" applyAlignment="1">
      <alignment horizontal="right" vertical="center"/>
    </xf>
    <xf numFmtId="165" fontId="13" fillId="59" borderId="65" xfId="0" applyNumberFormat="1" applyFont="1" applyFill="1" applyBorder="1" applyAlignment="1">
      <alignment horizontal="right" vertical="center"/>
    </xf>
    <xf numFmtId="167" fontId="53" fillId="59" borderId="77" xfId="0" applyNumberFormat="1" applyFont="1" applyFill="1" applyBorder="1" applyAlignment="1">
      <alignment horizontal="center" vertical="center"/>
    </xf>
    <xf numFmtId="167" fontId="53" fillId="59" borderId="78" xfId="0" applyNumberFormat="1" applyFont="1" applyFill="1" applyBorder="1" applyAlignment="1">
      <alignment horizontal="center" vertical="center"/>
    </xf>
    <xf numFmtId="0" fontId="47" fillId="0" borderId="71" xfId="0" applyFont="1" applyBorder="1" applyAlignment="1">
      <alignment horizontal="right" vertical="center"/>
    </xf>
    <xf numFmtId="0" fontId="47" fillId="0" borderId="36" xfId="0" applyFont="1" applyBorder="1" applyAlignment="1">
      <alignment horizontal="right" vertical="center"/>
    </xf>
    <xf numFmtId="0" fontId="47" fillId="0" borderId="72" xfId="0" applyFont="1" applyBorder="1" applyAlignment="1">
      <alignment horizontal="right" vertical="center"/>
    </xf>
    <xf numFmtId="165" fontId="47" fillId="0" borderId="71" xfId="0" applyNumberFormat="1" applyFont="1" applyBorder="1" applyAlignment="1">
      <alignment horizontal="center" vertical="center"/>
    </xf>
    <xf numFmtId="165" fontId="47" fillId="0" borderId="72" xfId="0" applyNumberFormat="1" applyFont="1" applyBorder="1" applyAlignment="1">
      <alignment horizontal="center" vertical="center"/>
    </xf>
    <xf numFmtId="49" fontId="19" fillId="58" borderId="24" xfId="0" applyNumberFormat="1" applyFont="1" applyFill="1" applyBorder="1" applyAlignment="1">
      <alignment horizontal="center"/>
    </xf>
    <xf numFmtId="49" fontId="19" fillId="58" borderId="11" xfId="0" applyNumberFormat="1" applyFont="1" applyFill="1" applyBorder="1" applyAlignment="1">
      <alignment horizontal="center"/>
    </xf>
    <xf numFmtId="49" fontId="19" fillId="58" borderId="12" xfId="0" applyNumberFormat="1" applyFont="1" applyFill="1" applyBorder="1" applyAlignment="1">
      <alignment horizontal="center"/>
    </xf>
    <xf numFmtId="0" fontId="19" fillId="36" borderId="1" xfId="0" applyFont="1" applyFill="1" applyBorder="1" applyAlignment="1">
      <alignment horizontal="center"/>
    </xf>
    <xf numFmtId="0" fontId="19" fillId="36" borderId="5" xfId="0" applyFont="1" applyFill="1" applyBorder="1" applyAlignment="1">
      <alignment horizontal="center"/>
    </xf>
    <xf numFmtId="0" fontId="19" fillId="36" borderId="3" xfId="0" applyFont="1" applyFill="1" applyBorder="1" applyAlignment="1">
      <alignment horizontal="center"/>
    </xf>
    <xf numFmtId="49" fontId="19" fillId="0" borderId="1" xfId="0" applyNumberFormat="1"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0" fontId="2" fillId="0" borderId="38" xfId="0" applyFont="1" applyBorder="1" applyAlignment="1">
      <alignment horizontal="left"/>
    </xf>
    <xf numFmtId="0" fontId="2" fillId="0" borderId="36" xfId="0" applyFont="1" applyBorder="1" applyAlignment="1">
      <alignment horizontal="left"/>
    </xf>
    <xf numFmtId="0" fontId="2" fillId="0" borderId="28" xfId="0" applyFont="1" applyBorder="1" applyAlignment="1">
      <alignment horizontal="left"/>
    </xf>
    <xf numFmtId="49" fontId="0" fillId="0" borderId="0" xfId="0" applyNumberFormat="1" applyAlignment="1">
      <alignment horizontal="right"/>
    </xf>
    <xf numFmtId="49" fontId="13" fillId="3" borderId="1" xfId="0" applyNumberFormat="1" applyFont="1" applyFill="1" applyBorder="1" applyAlignment="1">
      <alignment horizontal="center" vertical="center"/>
    </xf>
    <xf numFmtId="0" fontId="5" fillId="0" borderId="5" xfId="0" applyFont="1" applyBorder="1"/>
    <xf numFmtId="49" fontId="19" fillId="0" borderId="24"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165" fontId="13" fillId="59" borderId="74" xfId="0" applyNumberFormat="1" applyFont="1" applyFill="1" applyBorder="1" applyAlignment="1">
      <alignment horizontal="right" vertical="center" wrapText="1"/>
    </xf>
    <xf numFmtId="165" fontId="13" fillId="59" borderId="63" xfId="0" applyNumberFormat="1" applyFont="1" applyFill="1" applyBorder="1" applyAlignment="1">
      <alignment horizontal="right" vertical="center" wrapText="1"/>
    </xf>
    <xf numFmtId="165" fontId="13" fillId="59" borderId="75" xfId="0" applyNumberFormat="1" applyFont="1" applyFill="1" applyBorder="1" applyAlignment="1">
      <alignment horizontal="right" vertical="center" wrapText="1"/>
    </xf>
    <xf numFmtId="0" fontId="3" fillId="0" borderId="62" xfId="0" applyFont="1" applyBorder="1" applyAlignment="1">
      <alignment horizontal="right" vertical="center" wrapText="1"/>
    </xf>
    <xf numFmtId="0" fontId="3" fillId="0" borderId="63" xfId="0" applyFont="1" applyBorder="1" applyAlignment="1">
      <alignment horizontal="right" vertical="center" wrapText="1"/>
    </xf>
    <xf numFmtId="0" fontId="3" fillId="0" borderId="75" xfId="0" applyFont="1" applyBorder="1" applyAlignment="1">
      <alignment horizontal="right" vertical="center" wrapText="1"/>
    </xf>
    <xf numFmtId="0" fontId="47" fillId="0" borderId="92" xfId="0" applyFont="1" applyBorder="1" applyAlignment="1">
      <alignment horizontal="right" vertical="center"/>
    </xf>
    <xf numFmtId="0" fontId="47" fillId="0" borderId="93" xfId="0" applyFont="1" applyBorder="1" applyAlignment="1">
      <alignment horizontal="right" vertical="center"/>
    </xf>
    <xf numFmtId="0" fontId="47" fillId="0" borderId="94" xfId="0" applyFont="1" applyBorder="1" applyAlignment="1">
      <alignment horizontal="right" vertical="center"/>
    </xf>
    <xf numFmtId="165" fontId="47" fillId="0" borderId="92" xfId="0" applyNumberFormat="1" applyFont="1" applyBorder="1" applyAlignment="1">
      <alignment horizontal="center" vertical="center"/>
    </xf>
    <xf numFmtId="165" fontId="47" fillId="0" borderId="94" xfId="0" applyNumberFormat="1" applyFont="1" applyBorder="1" applyAlignment="1">
      <alignment horizontal="center" vertical="center"/>
    </xf>
    <xf numFmtId="0" fontId="37" fillId="0" borderId="86" xfId="0" applyFont="1" applyBorder="1" applyAlignment="1">
      <alignment horizontal="right" vertical="center" wrapText="1"/>
    </xf>
    <xf numFmtId="0" fontId="37" fillId="0" borderId="0" xfId="0" applyFont="1" applyAlignment="1">
      <alignment horizontal="right" vertical="center" wrapText="1"/>
    </xf>
    <xf numFmtId="0" fontId="37" fillId="0" borderId="88" xfId="0" applyFont="1" applyBorder="1" applyAlignment="1">
      <alignment horizontal="right" vertical="center" wrapText="1"/>
    </xf>
    <xf numFmtId="0" fontId="37" fillId="0" borderId="89" xfId="0" applyFont="1" applyBorder="1" applyAlignment="1">
      <alignment horizontal="right" vertical="center" wrapText="1"/>
    </xf>
  </cellXfs>
  <cellStyles count="2">
    <cellStyle name="Excel Built-in Normal" xfId="1" xr:uid="{69B432AC-14CA-4FC2-8E86-89680D384B7B}"/>
    <cellStyle name="Normal" xfId="0" builtinId="0"/>
  </cellStyles>
  <dxfs count="0"/>
  <tableStyles count="1" defaultTableStyle="TableStyleMedium2" defaultPivotStyle="PivotStyleLight16">
    <tableStyle name="Invisible" pivot="0" table="0" count="0" xr9:uid="{BBBE5693-7FD9-4E6A-9FA5-666127BE60A0}"/>
  </tableStyles>
  <colors>
    <mruColors>
      <color rgb="FF00E699"/>
      <color rgb="FF92D050"/>
      <color rgb="FF00FF99"/>
      <color rgb="FFFFCC99"/>
      <color rgb="FFCCECFF"/>
      <color rgb="FFCCCCFF"/>
      <color rgb="FF66FFFF"/>
      <color rgb="FFFFCC66"/>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ORDER SUMMARY Sheet'!A1"/><Relationship Id="rId1" Type="http://schemas.openxmlformats.org/officeDocument/2006/relationships/hyperlink" Target="#'VOLUME BUY Sheet'!N10"/></Relationships>
</file>

<file path=xl/drawings/_rels/drawing2.xml.rels><?xml version="1.0" encoding="UTF-8" standalone="yes"?>
<Relationships xmlns="http://schemas.openxmlformats.org/package/2006/relationships"><Relationship Id="rId3" Type="http://schemas.openxmlformats.org/officeDocument/2006/relationships/hyperlink" Target="#'ORDER SUMMARY Sheet'!A1"/><Relationship Id="rId2" Type="http://schemas.openxmlformats.org/officeDocument/2006/relationships/image" Target="../media/image1.jpeg"/><Relationship Id="rId1" Type="http://schemas.openxmlformats.org/officeDocument/2006/relationships/hyperlink" Target="#'HOLD BUY Sheet'!Q10"/></Relationships>
</file>

<file path=xl/drawings/_rels/drawing3.xml.rels><?xml version="1.0" encoding="UTF-8" standalone="yes"?>
<Relationships xmlns="http://schemas.openxmlformats.org/package/2006/relationships"><Relationship Id="rId2" Type="http://schemas.openxmlformats.org/officeDocument/2006/relationships/hyperlink" Target="#'HOLD BUY Sheet'!Q10"/><Relationship Id="rId1" Type="http://schemas.openxmlformats.org/officeDocument/2006/relationships/hyperlink" Target="#'VOLUME BUY Sheet'!N10"/></Relationships>
</file>

<file path=xl/drawings/drawing1.xml><?xml version="1.0" encoding="utf-8"?>
<xdr:wsDr xmlns:xdr="http://schemas.openxmlformats.org/drawingml/2006/spreadsheetDrawing" xmlns:a="http://schemas.openxmlformats.org/drawingml/2006/main">
  <xdr:twoCellAnchor>
    <xdr:from>
      <xdr:col>20</xdr:col>
      <xdr:colOff>396240</xdr:colOff>
      <xdr:row>0</xdr:row>
      <xdr:rowOff>26670</xdr:rowOff>
    </xdr:from>
    <xdr:to>
      <xdr:col>23</xdr:col>
      <xdr:colOff>312420</xdr:colOff>
      <xdr:row>2</xdr:row>
      <xdr:rowOff>194310</xdr:rowOff>
    </xdr:to>
    <xdr:sp macro="" textlink="">
      <xdr:nvSpPr>
        <xdr:cNvPr id="2" name="Flowchart: Terminator 1">
          <a:hlinkClick xmlns:r="http://schemas.openxmlformats.org/officeDocument/2006/relationships" r:id="rId1"/>
          <a:extLst>
            <a:ext uri="{FF2B5EF4-FFF2-40B4-BE49-F238E27FC236}">
              <a16:creationId xmlns:a16="http://schemas.microsoft.com/office/drawing/2014/main" id="{8107D543-5D86-469F-95E8-8996012A58D9}"/>
            </a:ext>
          </a:extLst>
        </xdr:cNvPr>
        <xdr:cNvSpPr/>
      </xdr:nvSpPr>
      <xdr:spPr>
        <a:xfrm>
          <a:off x="10561320" y="26670"/>
          <a:ext cx="1607820" cy="594360"/>
        </a:xfrm>
        <a:prstGeom prst="flowChartTerminator">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US" sz="1400" b="1">
              <a:solidFill>
                <a:srgbClr val="002060"/>
              </a:solidFill>
            </a:rPr>
            <a:t>Click</a:t>
          </a:r>
          <a:r>
            <a:rPr lang="en-US" sz="1400" b="1" baseline="0">
              <a:solidFill>
                <a:srgbClr val="002060"/>
              </a:solidFill>
            </a:rPr>
            <a:t> To Go To VOLUMES</a:t>
          </a:r>
          <a:endParaRPr lang="en-US" sz="1400" b="1">
            <a:solidFill>
              <a:srgbClr val="002060"/>
            </a:solidFill>
          </a:endParaRPr>
        </a:p>
      </xdr:txBody>
    </xdr:sp>
    <xdr:clientData/>
  </xdr:twoCellAnchor>
  <xdr:twoCellAnchor>
    <xdr:from>
      <xdr:col>23</xdr:col>
      <xdr:colOff>441960</xdr:colOff>
      <xdr:row>0</xdr:row>
      <xdr:rowOff>30480</xdr:rowOff>
    </xdr:from>
    <xdr:to>
      <xdr:col>26</xdr:col>
      <xdr:colOff>392430</xdr:colOff>
      <xdr:row>3</xdr:row>
      <xdr:rowOff>3810</xdr:rowOff>
    </xdr:to>
    <xdr:sp macro="" textlink="">
      <xdr:nvSpPr>
        <xdr:cNvPr id="3" name="Flowchart: Terminator 2">
          <a:hlinkClick xmlns:r="http://schemas.openxmlformats.org/officeDocument/2006/relationships" r:id="rId2"/>
          <a:extLst>
            <a:ext uri="{FF2B5EF4-FFF2-40B4-BE49-F238E27FC236}">
              <a16:creationId xmlns:a16="http://schemas.microsoft.com/office/drawing/2014/main" id="{71177F29-4885-4844-B4F9-3A21E3C5A02D}"/>
            </a:ext>
          </a:extLst>
        </xdr:cNvPr>
        <xdr:cNvSpPr/>
      </xdr:nvSpPr>
      <xdr:spPr>
        <a:xfrm>
          <a:off x="12298680" y="30480"/>
          <a:ext cx="1642110" cy="598170"/>
        </a:xfrm>
        <a:prstGeom prst="flowChartTerminator">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US" sz="1400" b="1">
              <a:solidFill>
                <a:srgbClr val="002060"/>
              </a:solidFill>
            </a:rPr>
            <a:t>Click</a:t>
          </a:r>
          <a:r>
            <a:rPr lang="en-US" sz="1400" b="1" baseline="0">
              <a:solidFill>
                <a:srgbClr val="002060"/>
              </a:solidFill>
            </a:rPr>
            <a:t> To Go SUMMARY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491490</xdr:colOff>
      <xdr:row>0</xdr:row>
      <xdr:rowOff>26670</xdr:rowOff>
    </xdr:from>
    <xdr:to>
      <xdr:col>18</xdr:col>
      <xdr:colOff>373380</xdr:colOff>
      <xdr:row>3</xdr:row>
      <xdr:rowOff>30480</xdr:rowOff>
    </xdr:to>
    <xdr:sp macro="" textlink="">
      <xdr:nvSpPr>
        <xdr:cNvPr id="2" name="Flowchart: Terminator 1">
          <a:hlinkClick xmlns:r="http://schemas.openxmlformats.org/officeDocument/2006/relationships" r:id="rId1"/>
          <a:extLst>
            <a:ext uri="{FF2B5EF4-FFF2-40B4-BE49-F238E27FC236}">
              <a16:creationId xmlns:a16="http://schemas.microsoft.com/office/drawing/2014/main" id="{E4C784E7-D248-4338-88A0-632D7773436F}"/>
            </a:ext>
          </a:extLst>
        </xdr:cNvPr>
        <xdr:cNvSpPr/>
      </xdr:nvSpPr>
      <xdr:spPr>
        <a:xfrm>
          <a:off x="8721090" y="26670"/>
          <a:ext cx="1642110" cy="598170"/>
        </a:xfrm>
        <a:prstGeom prst="flowChartTerminator">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US" sz="1400" b="1">
              <a:solidFill>
                <a:srgbClr val="002060"/>
              </a:solidFill>
            </a:rPr>
            <a:t>Click</a:t>
          </a:r>
          <a:r>
            <a:rPr lang="en-US" sz="1400" b="1" baseline="0">
              <a:solidFill>
                <a:srgbClr val="002060"/>
              </a:solidFill>
            </a:rPr>
            <a:t> To Go To</a:t>
          </a:r>
        </a:p>
        <a:p>
          <a:pPr algn="ctr"/>
          <a:r>
            <a:rPr lang="en-US" sz="1400" b="1" baseline="0">
              <a:solidFill>
                <a:srgbClr val="002060"/>
              </a:solidFill>
            </a:rPr>
            <a:t>HOLDS</a:t>
          </a:r>
          <a:endParaRPr lang="en-US" sz="1400" b="1">
            <a:solidFill>
              <a:srgbClr val="002060"/>
            </a:solidFill>
          </a:endParaRPr>
        </a:p>
      </xdr:txBody>
    </xdr:sp>
    <xdr:clientData/>
  </xdr:twoCellAnchor>
  <xdr:twoCellAnchor editAs="oneCell">
    <xdr:from>
      <xdr:col>0</xdr:col>
      <xdr:colOff>0</xdr:colOff>
      <xdr:row>29</xdr:row>
      <xdr:rowOff>8255</xdr:rowOff>
    </xdr:from>
    <xdr:to>
      <xdr:col>10</xdr:col>
      <xdr:colOff>1270</xdr:colOff>
      <xdr:row>63</xdr:row>
      <xdr:rowOff>4445</xdr:rowOff>
    </xdr:to>
    <xdr:pic>
      <xdr:nvPicPr>
        <xdr:cNvPr id="4" name="Picture 3" descr="Factory confirmation">
          <a:extLst>
            <a:ext uri="{FF2B5EF4-FFF2-40B4-BE49-F238E27FC236}">
              <a16:creationId xmlns:a16="http://schemas.microsoft.com/office/drawing/2014/main" id="{1ABF3F48-C3B7-4FFC-B44F-CEC873823D59}"/>
            </a:ext>
          </a:extLst>
        </xdr:cNvPr>
        <xdr:cNvPicPr>
          <a:picLocks noChangeAspect="1"/>
        </xdr:cNvPicPr>
      </xdr:nvPicPr>
      <xdr:blipFill rotWithShape="1">
        <a:blip xmlns:r="http://schemas.openxmlformats.org/officeDocument/2006/relationships" r:embed="rId2"/>
        <a:srcRect t="-1431" r="-22" b="17901"/>
        <a:stretch/>
      </xdr:blipFill>
      <xdr:spPr>
        <a:xfrm>
          <a:off x="0" y="5323205"/>
          <a:ext cx="5525770" cy="6597015"/>
        </a:xfrm>
        <a:prstGeom prst="rect">
          <a:avLst/>
        </a:prstGeom>
      </xdr:spPr>
    </xdr:pic>
    <xdr:clientData/>
  </xdr:twoCellAnchor>
  <xdr:twoCellAnchor>
    <xdr:from>
      <xdr:col>18</xdr:col>
      <xdr:colOff>510540</xdr:colOff>
      <xdr:row>0</xdr:row>
      <xdr:rowOff>22860</xdr:rowOff>
    </xdr:from>
    <xdr:to>
      <xdr:col>21</xdr:col>
      <xdr:colOff>392430</xdr:colOff>
      <xdr:row>3</xdr:row>
      <xdr:rowOff>26670</xdr:rowOff>
    </xdr:to>
    <xdr:sp macro="" textlink="">
      <xdr:nvSpPr>
        <xdr:cNvPr id="5" name="Flowchart: Terminator 4">
          <a:hlinkClick xmlns:r="http://schemas.openxmlformats.org/officeDocument/2006/relationships" r:id="rId3"/>
          <a:extLst>
            <a:ext uri="{FF2B5EF4-FFF2-40B4-BE49-F238E27FC236}">
              <a16:creationId xmlns:a16="http://schemas.microsoft.com/office/drawing/2014/main" id="{8D19E5F6-78C6-48AC-A44F-8EA3F1E8C1FF}"/>
            </a:ext>
          </a:extLst>
        </xdr:cNvPr>
        <xdr:cNvSpPr/>
      </xdr:nvSpPr>
      <xdr:spPr>
        <a:xfrm>
          <a:off x="10500360" y="22860"/>
          <a:ext cx="1642110" cy="598170"/>
        </a:xfrm>
        <a:prstGeom prst="flowChartTerminator">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US" sz="1400" b="1">
              <a:solidFill>
                <a:srgbClr val="002060"/>
              </a:solidFill>
            </a:rPr>
            <a:t>Click</a:t>
          </a:r>
          <a:r>
            <a:rPr lang="en-US" sz="1400" b="1" baseline="0">
              <a:solidFill>
                <a:srgbClr val="002060"/>
              </a:solidFill>
            </a:rPr>
            <a:t> To Go SUMMARY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464820</xdr:colOff>
      <xdr:row>1</xdr:row>
      <xdr:rowOff>7620</xdr:rowOff>
    </xdr:from>
    <xdr:to>
      <xdr:col>7</xdr:col>
      <xdr:colOff>243840</xdr:colOff>
      <xdr:row>4</xdr:row>
      <xdr:rowOff>144780</xdr:rowOff>
    </xdr:to>
    <xdr:sp macro="" textlink="">
      <xdr:nvSpPr>
        <xdr:cNvPr id="2" name="Flowchart: Terminator 1">
          <a:hlinkClick xmlns:r="http://schemas.openxmlformats.org/officeDocument/2006/relationships" r:id="rId1"/>
          <a:extLst>
            <a:ext uri="{FF2B5EF4-FFF2-40B4-BE49-F238E27FC236}">
              <a16:creationId xmlns:a16="http://schemas.microsoft.com/office/drawing/2014/main" id="{6200BE38-A51D-4EC7-840C-B7EB0D17718B}"/>
            </a:ext>
          </a:extLst>
        </xdr:cNvPr>
        <xdr:cNvSpPr/>
      </xdr:nvSpPr>
      <xdr:spPr>
        <a:xfrm>
          <a:off x="4735830" y="167640"/>
          <a:ext cx="1607820" cy="605790"/>
        </a:xfrm>
        <a:prstGeom prst="flowChartTerminator">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US" sz="1400" b="1">
              <a:solidFill>
                <a:srgbClr val="002060"/>
              </a:solidFill>
            </a:rPr>
            <a:t>Click</a:t>
          </a:r>
          <a:r>
            <a:rPr lang="en-US" sz="1400" b="1" baseline="0">
              <a:solidFill>
                <a:srgbClr val="002060"/>
              </a:solidFill>
            </a:rPr>
            <a:t> To Go To VOLUMES</a:t>
          </a:r>
          <a:endParaRPr lang="en-US" sz="1400" b="1">
            <a:solidFill>
              <a:srgbClr val="002060"/>
            </a:solidFill>
          </a:endParaRPr>
        </a:p>
      </xdr:txBody>
    </xdr:sp>
    <xdr:clientData/>
  </xdr:twoCellAnchor>
  <xdr:twoCellAnchor>
    <xdr:from>
      <xdr:col>1</xdr:col>
      <xdr:colOff>510540</xdr:colOff>
      <xdr:row>1</xdr:row>
      <xdr:rowOff>15240</xdr:rowOff>
    </xdr:from>
    <xdr:to>
      <xdr:col>4</xdr:col>
      <xdr:colOff>323850</xdr:colOff>
      <xdr:row>4</xdr:row>
      <xdr:rowOff>144780</xdr:rowOff>
    </xdr:to>
    <xdr:sp macro="" textlink="">
      <xdr:nvSpPr>
        <xdr:cNvPr id="3" name="Flowchart: Terminator 2">
          <a:hlinkClick xmlns:r="http://schemas.openxmlformats.org/officeDocument/2006/relationships" r:id="rId2"/>
          <a:extLst>
            <a:ext uri="{FF2B5EF4-FFF2-40B4-BE49-F238E27FC236}">
              <a16:creationId xmlns:a16="http://schemas.microsoft.com/office/drawing/2014/main" id="{842C9685-1026-4219-BE71-83CAEC9592C8}"/>
            </a:ext>
          </a:extLst>
        </xdr:cNvPr>
        <xdr:cNvSpPr/>
      </xdr:nvSpPr>
      <xdr:spPr>
        <a:xfrm>
          <a:off x="2952750" y="171450"/>
          <a:ext cx="1642110" cy="598170"/>
        </a:xfrm>
        <a:prstGeom prst="flowChartTerminator">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US" sz="1400" b="1">
              <a:solidFill>
                <a:srgbClr val="002060"/>
              </a:solidFill>
            </a:rPr>
            <a:t>Click</a:t>
          </a:r>
          <a:r>
            <a:rPr lang="en-US" sz="1400" b="1" baseline="0">
              <a:solidFill>
                <a:srgbClr val="002060"/>
              </a:solidFill>
            </a:rPr>
            <a:t> To Go To</a:t>
          </a:r>
        </a:p>
        <a:p>
          <a:pPr algn="ctr"/>
          <a:r>
            <a:rPr lang="en-US" sz="1400" b="1" baseline="0">
              <a:solidFill>
                <a:srgbClr val="002060"/>
              </a:solidFill>
            </a:rPr>
            <a:t>HOLDS</a:t>
          </a:r>
          <a:endParaRPr lang="en-US" sz="1400" b="1">
            <a:solidFill>
              <a:srgbClr val="002060"/>
            </a:solidFill>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Q1107"/>
  <sheetViews>
    <sheetView showGridLines="0" tabSelected="1" zoomScaleNormal="100" zoomScaleSheetLayoutView="100" workbookViewId="0">
      <pane xSplit="15" ySplit="8" topLeftCell="P9" activePane="bottomRight" state="frozen"/>
      <selection pane="topRight" activeCell="P1" sqref="P1"/>
      <selection pane="bottomLeft" activeCell="A9" sqref="A9"/>
      <selection pane="bottomRight" activeCell="B3" sqref="B3:C3"/>
    </sheetView>
  </sheetViews>
  <sheetFormatPr defaultColWidth="14.44140625" defaultRowHeight="15" customHeight="1"/>
  <cols>
    <col min="1" max="1" width="7.44140625" customWidth="1"/>
    <col min="3" max="3" width="18.5546875" customWidth="1"/>
    <col min="4" max="5" width="7.44140625" customWidth="1"/>
    <col min="6" max="6" width="0.5546875" customWidth="1"/>
    <col min="7" max="7" width="7.44140625" customWidth="1"/>
    <col min="8" max="8" width="0.5546875" customWidth="1"/>
    <col min="9" max="9" width="8.83203125" customWidth="1"/>
    <col min="10" max="10" width="1" customWidth="1"/>
    <col min="11" max="11" width="10.1640625" customWidth="1"/>
    <col min="12" max="12" width="1" customWidth="1"/>
    <col min="13" max="13" width="10.44140625" customWidth="1"/>
    <col min="14" max="14" width="1" customWidth="1"/>
    <col min="15" max="15" width="17.44140625" customWidth="1"/>
    <col min="16" max="16" width="1.5546875" customWidth="1"/>
    <col min="17" max="29" width="8.27734375" customWidth="1"/>
    <col min="30" max="30" width="1.5546875" customWidth="1"/>
    <col min="31" max="43" width="8.27734375" hidden="1" customWidth="1"/>
  </cols>
  <sheetData>
    <row r="1" spans="1:43" ht="15.75" customHeight="1">
      <c r="A1" s="1" t="s">
        <v>0</v>
      </c>
      <c r="B1" s="2"/>
      <c r="D1" s="3" t="s">
        <v>1</v>
      </c>
      <c r="E1" s="2"/>
      <c r="F1" s="2"/>
      <c r="G1" s="145"/>
      <c r="H1" s="4" t="s">
        <v>2</v>
      </c>
      <c r="I1" s="582"/>
      <c r="J1" s="593"/>
      <c r="K1" s="593"/>
      <c r="L1" s="593"/>
      <c r="M1" s="593"/>
      <c r="N1" s="593"/>
      <c r="O1" s="584"/>
      <c r="P1" s="590" t="s">
        <v>3</v>
      </c>
      <c r="Q1" s="591"/>
      <c r="R1" s="591"/>
      <c r="S1" s="592" t="s">
        <v>4</v>
      </c>
      <c r="T1" s="592"/>
      <c r="U1" s="591"/>
      <c r="V1" s="591"/>
      <c r="W1" s="591"/>
      <c r="X1" s="312"/>
      <c r="Y1" s="312"/>
      <c r="Z1" s="2"/>
      <c r="AA1" s="2"/>
      <c r="AB1" s="2"/>
      <c r="AC1" s="2"/>
    </row>
    <row r="2" spans="1:43" ht="18" customHeight="1">
      <c r="A2" s="5" t="s">
        <v>5</v>
      </c>
      <c r="B2" s="6"/>
      <c r="C2" s="2"/>
      <c r="E2" s="2"/>
      <c r="F2" s="2"/>
      <c r="G2" s="145"/>
      <c r="H2" s="4" t="s">
        <v>6</v>
      </c>
      <c r="I2" s="582"/>
      <c r="J2" s="593"/>
      <c r="K2" s="593"/>
      <c r="L2" s="593"/>
      <c r="M2" s="593"/>
      <c r="N2" s="593"/>
      <c r="O2" s="584"/>
      <c r="P2" s="2"/>
      <c r="Q2" s="2"/>
      <c r="R2" s="285"/>
      <c r="S2" s="591"/>
      <c r="T2" s="591"/>
      <c r="U2" s="591"/>
      <c r="V2" s="591"/>
      <c r="W2" s="591"/>
      <c r="X2" s="312"/>
      <c r="Y2" s="312"/>
      <c r="Z2" s="2"/>
      <c r="AA2" s="2"/>
      <c r="AB2" s="2"/>
      <c r="AC2" s="2"/>
    </row>
    <row r="3" spans="1:43" ht="15.75" customHeight="1">
      <c r="A3" s="315" t="s">
        <v>7</v>
      </c>
      <c r="B3" s="594"/>
      <c r="C3" s="584"/>
      <c r="E3" s="2"/>
      <c r="F3" s="2"/>
      <c r="G3" s="145"/>
      <c r="H3" s="4" t="s">
        <v>8</v>
      </c>
      <c r="I3" s="582"/>
      <c r="J3" s="593"/>
      <c r="K3" s="593"/>
      <c r="L3" s="593"/>
      <c r="M3" s="593"/>
      <c r="N3" s="593"/>
      <c r="O3" s="584"/>
      <c r="P3" s="2"/>
      <c r="Q3" s="183" t="s">
        <v>9</v>
      </c>
      <c r="S3" s="2"/>
      <c r="T3" s="2"/>
      <c r="U3" s="2"/>
      <c r="V3" s="2"/>
      <c r="W3" s="2"/>
      <c r="X3" s="2"/>
      <c r="Y3" s="2"/>
      <c r="Z3" s="2"/>
      <c r="AA3" s="2"/>
      <c r="AB3" s="2"/>
      <c r="AC3" s="2"/>
    </row>
    <row r="4" spans="1:43" ht="15.75" customHeight="1">
      <c r="A4" s="315" t="s">
        <v>10</v>
      </c>
      <c r="B4" s="594"/>
      <c r="C4" s="584"/>
      <c r="E4" s="2"/>
      <c r="F4" s="2"/>
      <c r="G4" s="145"/>
      <c r="H4" s="4" t="s">
        <v>11</v>
      </c>
      <c r="I4" s="594"/>
      <c r="J4" s="593"/>
      <c r="K4" s="593"/>
      <c r="L4" s="593"/>
      <c r="M4" s="593"/>
      <c r="N4" s="593"/>
      <c r="O4" s="584"/>
      <c r="P4" s="2"/>
      <c r="Q4" s="2"/>
      <c r="R4" s="181" t="s">
        <v>76</v>
      </c>
      <c r="S4" s="9" t="s">
        <v>12</v>
      </c>
      <c r="T4" s="9"/>
      <c r="U4" s="2"/>
      <c r="V4" s="2"/>
      <c r="W4" s="2"/>
      <c r="X4" s="2"/>
      <c r="Y4" s="2"/>
      <c r="Z4" s="2"/>
      <c r="AA4" s="2"/>
      <c r="AB4" s="2"/>
      <c r="AC4" s="2"/>
    </row>
    <row r="5" spans="1:43" ht="15" customHeight="1">
      <c r="A5" s="315" t="s">
        <v>13</v>
      </c>
      <c r="B5" s="582"/>
      <c r="C5" s="584"/>
      <c r="D5" s="9"/>
      <c r="E5" s="2"/>
      <c r="F5" s="2"/>
      <c r="G5" s="145"/>
      <c r="H5" s="10" t="s">
        <v>14</v>
      </c>
      <c r="I5" s="582"/>
      <c r="J5" s="593"/>
      <c r="K5" s="593"/>
      <c r="L5" s="593"/>
      <c r="M5" s="593"/>
      <c r="N5" s="593"/>
      <c r="O5" s="584"/>
      <c r="P5" s="2"/>
      <c r="Q5" s="2"/>
      <c r="R5" s="2"/>
      <c r="S5" s="9" t="s">
        <v>15</v>
      </c>
      <c r="T5" s="9"/>
      <c r="U5" s="2"/>
      <c r="V5" s="2"/>
      <c r="W5" s="2"/>
      <c r="X5" s="2"/>
      <c r="Y5" s="2"/>
      <c r="Z5" s="2"/>
      <c r="AA5" s="2"/>
      <c r="AB5" s="2"/>
      <c r="AC5" s="2"/>
    </row>
    <row r="6" spans="1:43" ht="15.75" customHeight="1">
      <c r="A6" s="613" t="s">
        <v>16</v>
      </c>
      <c r="B6" s="616"/>
      <c r="C6" s="617"/>
      <c r="D6" s="9"/>
      <c r="E6" s="2"/>
      <c r="F6" s="2"/>
      <c r="G6" s="145"/>
      <c r="H6" s="10" t="s">
        <v>17</v>
      </c>
      <c r="I6" s="578"/>
      <c r="J6" s="579"/>
      <c r="K6" s="579"/>
      <c r="L6" s="580"/>
      <c r="M6" s="313" t="s">
        <v>18</v>
      </c>
      <c r="N6" s="581"/>
      <c r="O6" s="580"/>
      <c r="P6" s="2"/>
      <c r="R6" s="181" t="s">
        <v>77</v>
      </c>
      <c r="S6" s="182" t="s">
        <v>82</v>
      </c>
      <c r="T6" s="182"/>
      <c r="U6" s="2"/>
      <c r="V6" s="2"/>
      <c r="W6" s="2"/>
      <c r="X6" s="2"/>
      <c r="Y6" s="2"/>
      <c r="Z6" s="2"/>
      <c r="AA6" s="2"/>
      <c r="AB6" s="2"/>
      <c r="AC6" s="2"/>
      <c r="AE6" s="527" t="s">
        <v>191</v>
      </c>
      <c r="AF6" s="527" t="s">
        <v>191</v>
      </c>
      <c r="AG6" s="527" t="s">
        <v>191</v>
      </c>
      <c r="AH6" s="527" t="s">
        <v>191</v>
      </c>
      <c r="AI6" s="527" t="s">
        <v>191</v>
      </c>
      <c r="AJ6" s="527" t="s">
        <v>191</v>
      </c>
      <c r="AK6" s="527" t="s">
        <v>191</v>
      </c>
      <c r="AL6" s="527" t="s">
        <v>191</v>
      </c>
      <c r="AM6" s="527" t="s">
        <v>191</v>
      </c>
      <c r="AN6" s="527" t="s">
        <v>191</v>
      </c>
      <c r="AO6" s="527" t="s">
        <v>191</v>
      </c>
      <c r="AP6" s="527" t="s">
        <v>191</v>
      </c>
      <c r="AQ6" s="527" t="s">
        <v>191</v>
      </c>
    </row>
    <row r="7" spans="1:43" ht="15.75" customHeight="1">
      <c r="A7" s="614"/>
      <c r="B7" s="618"/>
      <c r="C7" s="619"/>
      <c r="D7" s="12"/>
      <c r="E7" s="2"/>
      <c r="F7" s="13"/>
      <c r="G7" s="314"/>
      <c r="H7" s="14" t="s">
        <v>20</v>
      </c>
      <c r="I7" s="582"/>
      <c r="J7" s="583"/>
      <c r="K7" s="583"/>
      <c r="L7" s="583"/>
      <c r="M7" s="584"/>
      <c r="N7" s="15"/>
      <c r="O7" s="16"/>
      <c r="P7" s="2"/>
      <c r="Q7" s="2"/>
      <c r="S7" s="184" t="s">
        <v>19</v>
      </c>
      <c r="T7" s="184"/>
      <c r="AC7" s="2"/>
      <c r="AE7" s="528" t="s">
        <v>192</v>
      </c>
      <c r="AF7" s="528" t="s">
        <v>192</v>
      </c>
      <c r="AG7" s="528" t="s">
        <v>192</v>
      </c>
      <c r="AH7" s="528" t="s">
        <v>192</v>
      </c>
      <c r="AI7" s="528" t="s">
        <v>192</v>
      </c>
      <c r="AJ7" s="528" t="s">
        <v>192</v>
      </c>
      <c r="AK7" s="528" t="s">
        <v>192</v>
      </c>
      <c r="AL7" s="528" t="s">
        <v>192</v>
      </c>
      <c r="AM7" s="528" t="s">
        <v>192</v>
      </c>
      <c r="AN7" s="528" t="s">
        <v>192</v>
      </c>
      <c r="AO7" s="528" t="s">
        <v>192</v>
      </c>
      <c r="AP7" s="528" t="s">
        <v>192</v>
      </c>
      <c r="AQ7" s="528" t="s">
        <v>192</v>
      </c>
    </row>
    <row r="8" spans="1:43" ht="28.8">
      <c r="A8" s="17" t="s">
        <v>21</v>
      </c>
      <c r="B8" s="179" t="s">
        <v>22</v>
      </c>
      <c r="C8" s="595" t="s">
        <v>23</v>
      </c>
      <c r="D8" s="574"/>
      <c r="E8" s="574"/>
      <c r="F8" s="575"/>
      <c r="G8" s="18" t="s">
        <v>24</v>
      </c>
      <c r="H8" s="19"/>
      <c r="I8" s="20" t="s">
        <v>25</v>
      </c>
      <c r="J8" s="19"/>
      <c r="K8" s="21" t="s">
        <v>26</v>
      </c>
      <c r="L8" s="19"/>
      <c r="M8" s="21" t="s">
        <v>27</v>
      </c>
      <c r="N8" s="19"/>
      <c r="O8" s="22" t="s">
        <v>28</v>
      </c>
      <c r="P8" s="23"/>
      <c r="Q8" s="211" t="s">
        <v>146</v>
      </c>
      <c r="R8" s="212" t="s">
        <v>147</v>
      </c>
      <c r="S8" s="213" t="s">
        <v>148</v>
      </c>
      <c r="T8" s="327" t="s">
        <v>156</v>
      </c>
      <c r="U8" s="320" t="s">
        <v>149</v>
      </c>
      <c r="V8" s="337" t="s">
        <v>157</v>
      </c>
      <c r="W8" s="214" t="s">
        <v>150</v>
      </c>
      <c r="X8" s="217" t="s">
        <v>151</v>
      </c>
      <c r="Y8" s="330" t="s">
        <v>158</v>
      </c>
      <c r="Z8" s="328" t="s">
        <v>152</v>
      </c>
      <c r="AA8" s="215" t="s">
        <v>153</v>
      </c>
      <c r="AB8" s="216" t="s">
        <v>154</v>
      </c>
      <c r="AC8" s="218" t="s">
        <v>155</v>
      </c>
      <c r="AE8" s="211" t="s">
        <v>146</v>
      </c>
      <c r="AF8" s="212" t="s">
        <v>147</v>
      </c>
      <c r="AG8" s="213" t="s">
        <v>148</v>
      </c>
      <c r="AH8" s="327" t="s">
        <v>156</v>
      </c>
      <c r="AI8" s="320" t="s">
        <v>149</v>
      </c>
      <c r="AJ8" s="337" t="s">
        <v>157</v>
      </c>
      <c r="AK8" s="214" t="s">
        <v>150</v>
      </c>
      <c r="AL8" s="217" t="s">
        <v>151</v>
      </c>
      <c r="AM8" s="330" t="s">
        <v>158</v>
      </c>
      <c r="AN8" s="328" t="s">
        <v>152</v>
      </c>
      <c r="AO8" s="215" t="s">
        <v>153</v>
      </c>
      <c r="AP8" s="216" t="s">
        <v>154</v>
      </c>
      <c r="AQ8" s="218" t="s">
        <v>155</v>
      </c>
    </row>
    <row r="9" spans="1:43" ht="6.75" customHeight="1" thickBot="1">
      <c r="A9" s="24"/>
      <c r="B9" s="24"/>
      <c r="C9" s="25"/>
      <c r="F9" s="26"/>
      <c r="G9" s="24"/>
      <c r="H9" s="24"/>
      <c r="I9" s="24"/>
      <c r="J9" s="24"/>
      <c r="K9" s="24"/>
      <c r="L9" s="24"/>
      <c r="M9" s="24"/>
      <c r="N9" s="24"/>
      <c r="O9" s="24"/>
      <c r="P9" s="24"/>
      <c r="Q9" s="27"/>
      <c r="R9" s="28"/>
      <c r="S9" s="29"/>
      <c r="T9" s="321"/>
      <c r="U9" s="30"/>
      <c r="V9" s="316"/>
      <c r="W9" s="31"/>
      <c r="X9" s="33"/>
      <c r="Y9" s="331"/>
      <c r="Z9" s="419"/>
      <c r="AA9" s="32"/>
      <c r="AB9" s="24"/>
      <c r="AC9" s="34"/>
      <c r="AE9" s="27"/>
      <c r="AF9" s="28"/>
      <c r="AG9" s="29"/>
      <c r="AH9" s="321"/>
      <c r="AI9" s="30"/>
      <c r="AJ9" s="316"/>
      <c r="AK9" s="31"/>
      <c r="AL9" s="33"/>
      <c r="AM9" s="331"/>
      <c r="AN9" s="419"/>
      <c r="AO9" s="32"/>
      <c r="AP9" s="267"/>
      <c r="AQ9" s="34"/>
    </row>
    <row r="10" spans="1:43" ht="15.75" customHeight="1">
      <c r="A10" s="517">
        <v>5948</v>
      </c>
      <c r="B10" s="518" t="s">
        <v>29</v>
      </c>
      <c r="C10" s="596" t="s">
        <v>30</v>
      </c>
      <c r="D10" s="597"/>
      <c r="E10" s="597"/>
      <c r="F10" s="598"/>
      <c r="G10" s="519">
        <v>1</v>
      </c>
      <c r="H10" s="520"/>
      <c r="I10" s="519">
        <v>10</v>
      </c>
      <c r="J10" s="520"/>
      <c r="K10" s="519">
        <f t="shared" ref="K10:K51" si="0">SUM(Q10:AC10)</f>
        <v>0</v>
      </c>
      <c r="L10" s="521"/>
      <c r="M10" s="522">
        <v>109</v>
      </c>
      <c r="N10" s="521"/>
      <c r="O10" s="523">
        <f t="shared" ref="O10:O136" si="1">K10*M10</f>
        <v>0</v>
      </c>
      <c r="P10" s="35"/>
      <c r="Q10" s="161"/>
      <c r="R10" s="162"/>
      <c r="S10" s="163"/>
      <c r="T10" s="322"/>
      <c r="U10" s="164"/>
      <c r="V10" s="317"/>
      <c r="W10" s="165"/>
      <c r="X10" s="168"/>
      <c r="Y10" s="332"/>
      <c r="Z10" s="420"/>
      <c r="AA10" s="166"/>
      <c r="AB10" s="167"/>
      <c r="AC10" s="169"/>
      <c r="AE10" s="425">
        <f>$I10*Q10</f>
        <v>0</v>
      </c>
      <c r="AF10" s="426">
        <f t="shared" ref="AF10:AQ25" si="2">$I10*R10</f>
        <v>0</v>
      </c>
      <c r="AG10" s="427">
        <f t="shared" si="2"/>
        <v>0</v>
      </c>
      <c r="AH10" s="428">
        <f t="shared" si="2"/>
        <v>0</v>
      </c>
      <c r="AI10" s="429">
        <f t="shared" si="2"/>
        <v>0</v>
      </c>
      <c r="AJ10" s="430">
        <f t="shared" si="2"/>
        <v>0</v>
      </c>
      <c r="AK10" s="431">
        <f t="shared" si="2"/>
        <v>0</v>
      </c>
      <c r="AL10" s="432">
        <f t="shared" si="2"/>
        <v>0</v>
      </c>
      <c r="AM10" s="433">
        <f t="shared" si="2"/>
        <v>0</v>
      </c>
      <c r="AN10" s="434">
        <f t="shared" si="2"/>
        <v>0</v>
      </c>
      <c r="AO10" s="435">
        <f t="shared" si="2"/>
        <v>0</v>
      </c>
      <c r="AP10" s="436">
        <f t="shared" si="2"/>
        <v>0</v>
      </c>
      <c r="AQ10" s="437">
        <f t="shared" si="2"/>
        <v>0</v>
      </c>
    </row>
    <row r="11" spans="1:43" ht="15.75" customHeight="1">
      <c r="A11" s="36">
        <v>7022</v>
      </c>
      <c r="B11" s="37" t="s">
        <v>29</v>
      </c>
      <c r="C11" s="585" t="s">
        <v>30</v>
      </c>
      <c r="D11" s="574"/>
      <c r="E11" s="574"/>
      <c r="F11" s="575"/>
      <c r="G11" s="38">
        <v>2</v>
      </c>
      <c r="H11" s="39"/>
      <c r="I11" s="38">
        <v>10</v>
      </c>
      <c r="J11" s="39"/>
      <c r="K11" s="38">
        <f t="shared" si="0"/>
        <v>0</v>
      </c>
      <c r="L11" s="40"/>
      <c r="M11" s="41">
        <v>119</v>
      </c>
      <c r="N11" s="40"/>
      <c r="O11" s="42">
        <f t="shared" si="1"/>
        <v>0</v>
      </c>
      <c r="P11" s="192"/>
      <c r="Q11" s="375"/>
      <c r="R11" s="376"/>
      <c r="S11" s="289"/>
      <c r="T11" s="324"/>
      <c r="U11" s="377"/>
      <c r="V11" s="378"/>
      <c r="W11" s="379"/>
      <c r="X11" s="380"/>
      <c r="Y11" s="381"/>
      <c r="Z11" s="421"/>
      <c r="AA11" s="382"/>
      <c r="AB11" s="383"/>
      <c r="AC11" s="384"/>
      <c r="AE11" s="529">
        <f t="shared" ref="AE11:AQ44" si="3">$I11*Q11</f>
        <v>0</v>
      </c>
      <c r="AF11" s="530">
        <f t="shared" si="2"/>
        <v>0</v>
      </c>
      <c r="AG11" s="531">
        <f t="shared" si="2"/>
        <v>0</v>
      </c>
      <c r="AH11" s="532">
        <f t="shared" si="2"/>
        <v>0</v>
      </c>
      <c r="AI11" s="533">
        <f t="shared" si="2"/>
        <v>0</v>
      </c>
      <c r="AJ11" s="534">
        <f t="shared" si="2"/>
        <v>0</v>
      </c>
      <c r="AK11" s="535">
        <f t="shared" si="2"/>
        <v>0</v>
      </c>
      <c r="AL11" s="536">
        <f t="shared" si="2"/>
        <v>0</v>
      </c>
      <c r="AM11" s="537">
        <f t="shared" si="2"/>
        <v>0</v>
      </c>
      <c r="AN11" s="538">
        <f t="shared" si="2"/>
        <v>0</v>
      </c>
      <c r="AO11" s="539">
        <f t="shared" si="2"/>
        <v>0</v>
      </c>
      <c r="AP11" s="540">
        <f t="shared" si="2"/>
        <v>0</v>
      </c>
      <c r="AQ11" s="541">
        <f t="shared" si="2"/>
        <v>0</v>
      </c>
    </row>
    <row r="12" spans="1:43" ht="15.75" customHeight="1">
      <c r="A12" s="36">
        <v>5861</v>
      </c>
      <c r="B12" s="37" t="s">
        <v>29</v>
      </c>
      <c r="C12" s="585" t="s">
        <v>31</v>
      </c>
      <c r="D12" s="574"/>
      <c r="E12" s="574"/>
      <c r="F12" s="575"/>
      <c r="G12" s="38">
        <v>1</v>
      </c>
      <c r="H12" s="39"/>
      <c r="I12" s="38">
        <v>5</v>
      </c>
      <c r="J12" s="39"/>
      <c r="K12" s="38">
        <f t="shared" si="0"/>
        <v>0</v>
      </c>
      <c r="L12" s="40"/>
      <c r="M12" s="41">
        <v>119</v>
      </c>
      <c r="N12" s="40"/>
      <c r="O12" s="42">
        <f t="shared" si="1"/>
        <v>0</v>
      </c>
      <c r="P12" s="43"/>
      <c r="Q12" s="170"/>
      <c r="R12" s="171"/>
      <c r="S12" s="172"/>
      <c r="T12" s="323"/>
      <c r="U12" s="173"/>
      <c r="V12" s="318"/>
      <c r="W12" s="174"/>
      <c r="X12" s="177"/>
      <c r="Y12" s="333"/>
      <c r="Z12" s="422"/>
      <c r="AA12" s="175"/>
      <c r="AB12" s="176"/>
      <c r="AC12" s="178"/>
      <c r="AE12" s="542">
        <f t="shared" si="3"/>
        <v>0</v>
      </c>
      <c r="AF12" s="543">
        <f t="shared" si="2"/>
        <v>0</v>
      </c>
      <c r="AG12" s="544">
        <f t="shared" si="2"/>
        <v>0</v>
      </c>
      <c r="AH12" s="545">
        <f t="shared" si="2"/>
        <v>0</v>
      </c>
      <c r="AI12" s="546">
        <f t="shared" si="2"/>
        <v>0</v>
      </c>
      <c r="AJ12" s="547">
        <f t="shared" si="2"/>
        <v>0</v>
      </c>
      <c r="AK12" s="548">
        <f t="shared" si="2"/>
        <v>0</v>
      </c>
      <c r="AL12" s="549">
        <f t="shared" si="2"/>
        <v>0</v>
      </c>
      <c r="AM12" s="550">
        <f t="shared" si="2"/>
        <v>0</v>
      </c>
      <c r="AN12" s="551">
        <f t="shared" si="2"/>
        <v>0</v>
      </c>
      <c r="AO12" s="552">
        <f t="shared" si="2"/>
        <v>0</v>
      </c>
      <c r="AP12" s="553">
        <f t="shared" si="2"/>
        <v>0</v>
      </c>
      <c r="AQ12" s="554">
        <f t="shared" si="2"/>
        <v>0</v>
      </c>
    </row>
    <row r="13" spans="1:43" ht="15.75" customHeight="1">
      <c r="A13" s="36">
        <v>5858</v>
      </c>
      <c r="B13" s="44" t="s">
        <v>29</v>
      </c>
      <c r="C13" s="585" t="s">
        <v>31</v>
      </c>
      <c r="D13" s="574"/>
      <c r="E13" s="574"/>
      <c r="F13" s="575"/>
      <c r="G13" s="45">
        <v>2</v>
      </c>
      <c r="H13" s="39"/>
      <c r="I13" s="38">
        <v>5</v>
      </c>
      <c r="J13" s="39"/>
      <c r="K13" s="38">
        <f t="shared" si="0"/>
        <v>0</v>
      </c>
      <c r="L13" s="40"/>
      <c r="M13" s="41">
        <v>175</v>
      </c>
      <c r="N13" s="40"/>
      <c r="O13" s="42">
        <f t="shared" si="1"/>
        <v>0</v>
      </c>
      <c r="P13" s="43"/>
      <c r="Q13" s="170"/>
      <c r="R13" s="171"/>
      <c r="S13" s="172"/>
      <c r="T13" s="323"/>
      <c r="U13" s="173"/>
      <c r="V13" s="318"/>
      <c r="W13" s="174"/>
      <c r="X13" s="177"/>
      <c r="Y13" s="333"/>
      <c r="Z13" s="422"/>
      <c r="AA13" s="175"/>
      <c r="AB13" s="176"/>
      <c r="AC13" s="178"/>
      <c r="AE13" s="542">
        <f t="shared" si="3"/>
        <v>0</v>
      </c>
      <c r="AF13" s="543">
        <f t="shared" si="2"/>
        <v>0</v>
      </c>
      <c r="AG13" s="544">
        <f t="shared" si="2"/>
        <v>0</v>
      </c>
      <c r="AH13" s="545">
        <f t="shared" si="2"/>
        <v>0</v>
      </c>
      <c r="AI13" s="546">
        <f t="shared" si="2"/>
        <v>0</v>
      </c>
      <c r="AJ13" s="547">
        <f t="shared" si="2"/>
        <v>0</v>
      </c>
      <c r="AK13" s="548">
        <f t="shared" si="2"/>
        <v>0</v>
      </c>
      <c r="AL13" s="549">
        <f t="shared" si="2"/>
        <v>0</v>
      </c>
      <c r="AM13" s="550">
        <f t="shared" si="2"/>
        <v>0</v>
      </c>
      <c r="AN13" s="551">
        <f t="shared" si="2"/>
        <v>0</v>
      </c>
      <c r="AO13" s="552">
        <f t="shared" si="2"/>
        <v>0</v>
      </c>
      <c r="AP13" s="553">
        <f t="shared" si="2"/>
        <v>0</v>
      </c>
      <c r="AQ13" s="554">
        <f t="shared" si="2"/>
        <v>0</v>
      </c>
    </row>
    <row r="14" spans="1:43" ht="15.75" customHeight="1">
      <c r="A14" s="36">
        <v>5928</v>
      </c>
      <c r="B14" s="37" t="s">
        <v>29</v>
      </c>
      <c r="C14" s="585" t="s">
        <v>31</v>
      </c>
      <c r="D14" s="574"/>
      <c r="E14" s="574"/>
      <c r="F14" s="575"/>
      <c r="G14" s="38">
        <v>3</v>
      </c>
      <c r="H14" s="39"/>
      <c r="I14" s="38">
        <v>5</v>
      </c>
      <c r="J14" s="39"/>
      <c r="K14" s="38">
        <f t="shared" si="0"/>
        <v>0</v>
      </c>
      <c r="L14" s="40"/>
      <c r="M14" s="41">
        <v>119</v>
      </c>
      <c r="N14" s="40"/>
      <c r="O14" s="42">
        <f t="shared" si="1"/>
        <v>0</v>
      </c>
      <c r="P14" s="43"/>
      <c r="Q14" s="170"/>
      <c r="R14" s="171"/>
      <c r="S14" s="172"/>
      <c r="T14" s="323"/>
      <c r="U14" s="173"/>
      <c r="V14" s="318"/>
      <c r="W14" s="174"/>
      <c r="X14" s="177"/>
      <c r="Y14" s="333"/>
      <c r="Z14" s="422"/>
      <c r="AA14" s="175"/>
      <c r="AB14" s="176"/>
      <c r="AC14" s="178"/>
      <c r="AE14" s="542">
        <f t="shared" si="3"/>
        <v>0</v>
      </c>
      <c r="AF14" s="543">
        <f t="shared" si="2"/>
        <v>0</v>
      </c>
      <c r="AG14" s="544">
        <f t="shared" si="2"/>
        <v>0</v>
      </c>
      <c r="AH14" s="545">
        <f t="shared" si="2"/>
        <v>0</v>
      </c>
      <c r="AI14" s="546">
        <f t="shared" si="2"/>
        <v>0</v>
      </c>
      <c r="AJ14" s="547">
        <f t="shared" si="2"/>
        <v>0</v>
      </c>
      <c r="AK14" s="548">
        <f t="shared" si="2"/>
        <v>0</v>
      </c>
      <c r="AL14" s="549">
        <f t="shared" si="2"/>
        <v>0</v>
      </c>
      <c r="AM14" s="550">
        <f t="shared" si="2"/>
        <v>0</v>
      </c>
      <c r="AN14" s="551">
        <f t="shared" si="2"/>
        <v>0</v>
      </c>
      <c r="AO14" s="552">
        <f t="shared" si="2"/>
        <v>0</v>
      </c>
      <c r="AP14" s="553">
        <f t="shared" si="2"/>
        <v>0</v>
      </c>
      <c r="AQ14" s="554">
        <f t="shared" si="2"/>
        <v>0</v>
      </c>
    </row>
    <row r="15" spans="1:43" ht="15.75" customHeight="1">
      <c r="A15" s="36">
        <v>7021</v>
      </c>
      <c r="B15" s="37" t="s">
        <v>29</v>
      </c>
      <c r="C15" s="585" t="s">
        <v>31</v>
      </c>
      <c r="D15" s="574"/>
      <c r="E15" s="574"/>
      <c r="F15" s="575"/>
      <c r="G15" s="38">
        <v>4</v>
      </c>
      <c r="H15" s="39"/>
      <c r="I15" s="38">
        <v>7</v>
      </c>
      <c r="J15" s="39"/>
      <c r="K15" s="38">
        <f t="shared" si="0"/>
        <v>0</v>
      </c>
      <c r="L15" s="40"/>
      <c r="M15" s="41">
        <v>239</v>
      </c>
      <c r="N15" s="40"/>
      <c r="O15" s="42">
        <f t="shared" si="1"/>
        <v>0</v>
      </c>
      <c r="P15" s="43"/>
      <c r="Q15" s="170"/>
      <c r="R15" s="171"/>
      <c r="S15" s="172"/>
      <c r="T15" s="323"/>
      <c r="U15" s="173"/>
      <c r="V15" s="318"/>
      <c r="W15" s="174"/>
      <c r="X15" s="177"/>
      <c r="Y15" s="333"/>
      <c r="Z15" s="422"/>
      <c r="AA15" s="175"/>
      <c r="AB15" s="176"/>
      <c r="AC15" s="178"/>
      <c r="AE15" s="542">
        <f t="shared" si="3"/>
        <v>0</v>
      </c>
      <c r="AF15" s="543">
        <f t="shared" si="2"/>
        <v>0</v>
      </c>
      <c r="AG15" s="544">
        <f t="shared" si="2"/>
        <v>0</v>
      </c>
      <c r="AH15" s="545">
        <f t="shared" si="2"/>
        <v>0</v>
      </c>
      <c r="AI15" s="546">
        <f t="shared" si="2"/>
        <v>0</v>
      </c>
      <c r="AJ15" s="547">
        <f t="shared" si="2"/>
        <v>0</v>
      </c>
      <c r="AK15" s="548">
        <f t="shared" si="2"/>
        <v>0</v>
      </c>
      <c r="AL15" s="549">
        <f t="shared" si="2"/>
        <v>0</v>
      </c>
      <c r="AM15" s="550">
        <f t="shared" si="2"/>
        <v>0</v>
      </c>
      <c r="AN15" s="551">
        <f t="shared" si="2"/>
        <v>0</v>
      </c>
      <c r="AO15" s="552">
        <f t="shared" si="2"/>
        <v>0</v>
      </c>
      <c r="AP15" s="553">
        <f t="shared" si="2"/>
        <v>0</v>
      </c>
      <c r="AQ15" s="554">
        <f t="shared" si="2"/>
        <v>0</v>
      </c>
    </row>
    <row r="16" spans="1:43" ht="15.75" customHeight="1">
      <c r="A16" s="36">
        <v>5927</v>
      </c>
      <c r="B16" s="37" t="s">
        <v>29</v>
      </c>
      <c r="C16" s="585" t="s">
        <v>32</v>
      </c>
      <c r="D16" s="574"/>
      <c r="E16" s="574"/>
      <c r="F16" s="575"/>
      <c r="G16" s="39"/>
      <c r="H16" s="39"/>
      <c r="I16" s="38">
        <v>6</v>
      </c>
      <c r="J16" s="39"/>
      <c r="K16" s="38">
        <f t="shared" si="0"/>
        <v>0</v>
      </c>
      <c r="L16" s="40"/>
      <c r="M16" s="41">
        <v>245</v>
      </c>
      <c r="N16" s="40"/>
      <c r="O16" s="42">
        <f t="shared" si="1"/>
        <v>0</v>
      </c>
      <c r="P16" s="43"/>
      <c r="Q16" s="170"/>
      <c r="R16" s="171"/>
      <c r="S16" s="172"/>
      <c r="T16" s="323"/>
      <c r="U16" s="173"/>
      <c r="V16" s="318"/>
      <c r="W16" s="174"/>
      <c r="X16" s="177"/>
      <c r="Y16" s="333"/>
      <c r="Z16" s="422"/>
      <c r="AA16" s="175"/>
      <c r="AB16" s="176"/>
      <c r="AC16" s="178"/>
      <c r="AE16" s="542">
        <f t="shared" si="3"/>
        <v>0</v>
      </c>
      <c r="AF16" s="543">
        <f t="shared" si="2"/>
        <v>0</v>
      </c>
      <c r="AG16" s="544">
        <f t="shared" si="2"/>
        <v>0</v>
      </c>
      <c r="AH16" s="545">
        <f t="shared" si="2"/>
        <v>0</v>
      </c>
      <c r="AI16" s="546">
        <f t="shared" si="2"/>
        <v>0</v>
      </c>
      <c r="AJ16" s="547">
        <f t="shared" si="2"/>
        <v>0</v>
      </c>
      <c r="AK16" s="548">
        <f t="shared" si="2"/>
        <v>0</v>
      </c>
      <c r="AL16" s="549">
        <f t="shared" si="2"/>
        <v>0</v>
      </c>
      <c r="AM16" s="550">
        <f t="shared" si="2"/>
        <v>0</v>
      </c>
      <c r="AN16" s="551">
        <f t="shared" si="2"/>
        <v>0</v>
      </c>
      <c r="AO16" s="552">
        <f t="shared" si="2"/>
        <v>0</v>
      </c>
      <c r="AP16" s="553">
        <f t="shared" si="2"/>
        <v>0</v>
      </c>
      <c r="AQ16" s="554">
        <f t="shared" si="2"/>
        <v>0</v>
      </c>
    </row>
    <row r="17" spans="1:43" ht="15.75" customHeight="1">
      <c r="A17" s="36">
        <v>5932</v>
      </c>
      <c r="B17" s="37" t="s">
        <v>29</v>
      </c>
      <c r="C17" s="585" t="s">
        <v>33</v>
      </c>
      <c r="D17" s="574"/>
      <c r="E17" s="574"/>
      <c r="F17" s="575"/>
      <c r="G17" s="39"/>
      <c r="H17" s="39"/>
      <c r="I17" s="38">
        <v>5</v>
      </c>
      <c r="J17" s="39"/>
      <c r="K17" s="38">
        <f t="shared" si="0"/>
        <v>0</v>
      </c>
      <c r="L17" s="40"/>
      <c r="M17" s="41">
        <v>148</v>
      </c>
      <c r="N17" s="40"/>
      <c r="O17" s="42">
        <f t="shared" si="1"/>
        <v>0</v>
      </c>
      <c r="P17" s="43"/>
      <c r="Q17" s="170"/>
      <c r="R17" s="171"/>
      <c r="S17" s="172"/>
      <c r="T17" s="323"/>
      <c r="U17" s="173"/>
      <c r="V17" s="318"/>
      <c r="W17" s="174"/>
      <c r="X17" s="177"/>
      <c r="Y17" s="333"/>
      <c r="Z17" s="422"/>
      <c r="AA17" s="175"/>
      <c r="AB17" s="176"/>
      <c r="AC17" s="178"/>
      <c r="AE17" s="542">
        <f t="shared" si="3"/>
        <v>0</v>
      </c>
      <c r="AF17" s="543">
        <f t="shared" si="2"/>
        <v>0</v>
      </c>
      <c r="AG17" s="544">
        <f t="shared" si="2"/>
        <v>0</v>
      </c>
      <c r="AH17" s="545">
        <f t="shared" si="2"/>
        <v>0</v>
      </c>
      <c r="AI17" s="546">
        <f t="shared" si="2"/>
        <v>0</v>
      </c>
      <c r="AJ17" s="547">
        <f t="shared" si="2"/>
        <v>0</v>
      </c>
      <c r="AK17" s="548">
        <f t="shared" si="2"/>
        <v>0</v>
      </c>
      <c r="AL17" s="549">
        <f t="shared" si="2"/>
        <v>0</v>
      </c>
      <c r="AM17" s="550">
        <f t="shared" si="2"/>
        <v>0</v>
      </c>
      <c r="AN17" s="551">
        <f t="shared" si="2"/>
        <v>0</v>
      </c>
      <c r="AO17" s="552">
        <f t="shared" si="2"/>
        <v>0</v>
      </c>
      <c r="AP17" s="553">
        <f t="shared" si="2"/>
        <v>0</v>
      </c>
      <c r="AQ17" s="554">
        <f t="shared" si="2"/>
        <v>0</v>
      </c>
    </row>
    <row r="18" spans="1:43" ht="15.75" customHeight="1">
      <c r="A18" s="36">
        <v>5860</v>
      </c>
      <c r="B18" s="37" t="s">
        <v>29</v>
      </c>
      <c r="C18" s="585" t="s">
        <v>34</v>
      </c>
      <c r="D18" s="574"/>
      <c r="E18" s="574"/>
      <c r="F18" s="575"/>
      <c r="G18" s="38"/>
      <c r="H18" s="39"/>
      <c r="I18" s="38">
        <v>7</v>
      </c>
      <c r="J18" s="39"/>
      <c r="K18" s="38">
        <f t="shared" si="0"/>
        <v>0</v>
      </c>
      <c r="L18" s="40"/>
      <c r="M18" s="41">
        <v>490</v>
      </c>
      <c r="N18" s="40"/>
      <c r="O18" s="42">
        <f t="shared" si="1"/>
        <v>0</v>
      </c>
      <c r="P18" s="43"/>
      <c r="Q18" s="170"/>
      <c r="R18" s="171"/>
      <c r="S18" s="172"/>
      <c r="T18" s="323"/>
      <c r="U18" s="173"/>
      <c r="V18" s="318"/>
      <c r="W18" s="174"/>
      <c r="X18" s="177"/>
      <c r="Y18" s="333"/>
      <c r="Z18" s="422"/>
      <c r="AA18" s="175"/>
      <c r="AB18" s="176"/>
      <c r="AC18" s="178"/>
      <c r="AE18" s="542">
        <f t="shared" si="3"/>
        <v>0</v>
      </c>
      <c r="AF18" s="543">
        <f t="shared" si="2"/>
        <v>0</v>
      </c>
      <c r="AG18" s="544">
        <f t="shared" si="2"/>
        <v>0</v>
      </c>
      <c r="AH18" s="545">
        <f t="shared" si="2"/>
        <v>0</v>
      </c>
      <c r="AI18" s="546">
        <f t="shared" si="2"/>
        <v>0</v>
      </c>
      <c r="AJ18" s="547">
        <f t="shared" si="2"/>
        <v>0</v>
      </c>
      <c r="AK18" s="548">
        <f t="shared" si="2"/>
        <v>0</v>
      </c>
      <c r="AL18" s="549">
        <f t="shared" si="2"/>
        <v>0</v>
      </c>
      <c r="AM18" s="550">
        <f t="shared" si="2"/>
        <v>0</v>
      </c>
      <c r="AN18" s="551">
        <f t="shared" si="2"/>
        <v>0</v>
      </c>
      <c r="AO18" s="552">
        <f t="shared" si="2"/>
        <v>0</v>
      </c>
      <c r="AP18" s="553">
        <f t="shared" si="2"/>
        <v>0</v>
      </c>
      <c r="AQ18" s="554">
        <f t="shared" si="2"/>
        <v>0</v>
      </c>
    </row>
    <row r="19" spans="1:43" ht="15.75" customHeight="1">
      <c r="A19" s="36">
        <v>5386</v>
      </c>
      <c r="B19" s="37" t="s">
        <v>29</v>
      </c>
      <c r="C19" s="585" t="s">
        <v>35</v>
      </c>
      <c r="D19" s="574"/>
      <c r="E19" s="574"/>
      <c r="F19" s="575"/>
      <c r="G19" s="38">
        <v>1</v>
      </c>
      <c r="H19" s="39"/>
      <c r="I19" s="38">
        <v>5</v>
      </c>
      <c r="J19" s="39"/>
      <c r="K19" s="38">
        <f t="shared" si="0"/>
        <v>0</v>
      </c>
      <c r="L19" s="40"/>
      <c r="M19" s="41">
        <v>355</v>
      </c>
      <c r="N19" s="40"/>
      <c r="O19" s="42">
        <f t="shared" si="1"/>
        <v>0</v>
      </c>
      <c r="P19" s="43"/>
      <c r="Q19" s="170"/>
      <c r="R19" s="171"/>
      <c r="S19" s="172"/>
      <c r="T19" s="323"/>
      <c r="U19" s="173"/>
      <c r="V19" s="318"/>
      <c r="W19" s="174"/>
      <c r="X19" s="177"/>
      <c r="Y19" s="333"/>
      <c r="Z19" s="422"/>
      <c r="AA19" s="175"/>
      <c r="AB19" s="176"/>
      <c r="AC19" s="178"/>
      <c r="AE19" s="542">
        <f t="shared" si="3"/>
        <v>0</v>
      </c>
      <c r="AF19" s="543">
        <f t="shared" si="2"/>
        <v>0</v>
      </c>
      <c r="AG19" s="544">
        <f t="shared" si="2"/>
        <v>0</v>
      </c>
      <c r="AH19" s="545">
        <f t="shared" si="2"/>
        <v>0</v>
      </c>
      <c r="AI19" s="546">
        <f t="shared" si="2"/>
        <v>0</v>
      </c>
      <c r="AJ19" s="547">
        <f t="shared" si="2"/>
        <v>0</v>
      </c>
      <c r="AK19" s="548">
        <f t="shared" si="2"/>
        <v>0</v>
      </c>
      <c r="AL19" s="549">
        <f t="shared" si="2"/>
        <v>0</v>
      </c>
      <c r="AM19" s="550">
        <f t="shared" si="2"/>
        <v>0</v>
      </c>
      <c r="AN19" s="551">
        <f t="shared" si="2"/>
        <v>0</v>
      </c>
      <c r="AO19" s="552">
        <f t="shared" si="2"/>
        <v>0</v>
      </c>
      <c r="AP19" s="553">
        <f t="shared" si="2"/>
        <v>0</v>
      </c>
      <c r="AQ19" s="554">
        <f t="shared" si="2"/>
        <v>0</v>
      </c>
    </row>
    <row r="20" spans="1:43" ht="15.75" customHeight="1">
      <c r="A20" s="36">
        <v>7018</v>
      </c>
      <c r="B20" s="37" t="s">
        <v>29</v>
      </c>
      <c r="C20" s="585" t="s">
        <v>165</v>
      </c>
      <c r="D20" s="574"/>
      <c r="E20" s="574"/>
      <c r="F20" s="575"/>
      <c r="G20" s="38">
        <v>1</v>
      </c>
      <c r="H20" s="39"/>
      <c r="I20" s="38">
        <v>5</v>
      </c>
      <c r="J20" s="39"/>
      <c r="K20" s="38">
        <f t="shared" si="0"/>
        <v>0</v>
      </c>
      <c r="L20" s="40"/>
      <c r="M20" s="41">
        <v>235</v>
      </c>
      <c r="N20" s="40"/>
      <c r="O20" s="42">
        <f t="shared" si="1"/>
        <v>0</v>
      </c>
      <c r="P20" s="43"/>
      <c r="Q20" s="170"/>
      <c r="R20" s="171"/>
      <c r="S20" s="172"/>
      <c r="T20" s="323"/>
      <c r="U20" s="173"/>
      <c r="V20" s="318"/>
      <c r="W20" s="174"/>
      <c r="X20" s="177"/>
      <c r="Y20" s="333"/>
      <c r="Z20" s="422"/>
      <c r="AA20" s="175"/>
      <c r="AB20" s="176"/>
      <c r="AC20" s="178"/>
      <c r="AE20" s="542">
        <f t="shared" si="3"/>
        <v>0</v>
      </c>
      <c r="AF20" s="543">
        <f t="shared" si="2"/>
        <v>0</v>
      </c>
      <c r="AG20" s="544">
        <f t="shared" si="2"/>
        <v>0</v>
      </c>
      <c r="AH20" s="545">
        <f t="shared" si="2"/>
        <v>0</v>
      </c>
      <c r="AI20" s="546">
        <f t="shared" si="2"/>
        <v>0</v>
      </c>
      <c r="AJ20" s="547">
        <f t="shared" si="2"/>
        <v>0</v>
      </c>
      <c r="AK20" s="548">
        <f t="shared" si="2"/>
        <v>0</v>
      </c>
      <c r="AL20" s="549">
        <f t="shared" si="2"/>
        <v>0</v>
      </c>
      <c r="AM20" s="550">
        <f t="shared" si="2"/>
        <v>0</v>
      </c>
      <c r="AN20" s="551">
        <f t="shared" si="2"/>
        <v>0</v>
      </c>
      <c r="AO20" s="552">
        <f t="shared" si="2"/>
        <v>0</v>
      </c>
      <c r="AP20" s="553">
        <f t="shared" si="2"/>
        <v>0</v>
      </c>
      <c r="AQ20" s="554">
        <f t="shared" si="2"/>
        <v>0</v>
      </c>
    </row>
    <row r="21" spans="1:43" ht="15.75" customHeight="1">
      <c r="A21" s="36">
        <v>7019</v>
      </c>
      <c r="B21" s="37" t="s">
        <v>29</v>
      </c>
      <c r="C21" s="585" t="s">
        <v>165</v>
      </c>
      <c r="D21" s="574"/>
      <c r="E21" s="574"/>
      <c r="F21" s="575"/>
      <c r="G21" s="38">
        <v>2</v>
      </c>
      <c r="H21" s="39"/>
      <c r="I21" s="38">
        <v>5</v>
      </c>
      <c r="J21" s="39"/>
      <c r="K21" s="38">
        <f t="shared" si="0"/>
        <v>0</v>
      </c>
      <c r="L21" s="40"/>
      <c r="M21" s="41">
        <v>299</v>
      </c>
      <c r="N21" s="40"/>
      <c r="O21" s="42">
        <f t="shared" si="1"/>
        <v>0</v>
      </c>
      <c r="P21" s="43"/>
      <c r="Q21" s="170"/>
      <c r="R21" s="171"/>
      <c r="S21" s="172"/>
      <c r="T21" s="323"/>
      <c r="U21" s="173"/>
      <c r="V21" s="318"/>
      <c r="W21" s="174"/>
      <c r="X21" s="177"/>
      <c r="Y21" s="333"/>
      <c r="Z21" s="422"/>
      <c r="AA21" s="175"/>
      <c r="AB21" s="176"/>
      <c r="AC21" s="178"/>
      <c r="AE21" s="542">
        <f t="shared" si="3"/>
        <v>0</v>
      </c>
      <c r="AF21" s="543">
        <f t="shared" si="2"/>
        <v>0</v>
      </c>
      <c r="AG21" s="544">
        <f t="shared" si="2"/>
        <v>0</v>
      </c>
      <c r="AH21" s="545">
        <f t="shared" si="2"/>
        <v>0</v>
      </c>
      <c r="AI21" s="546">
        <f t="shared" si="2"/>
        <v>0</v>
      </c>
      <c r="AJ21" s="547">
        <f t="shared" si="2"/>
        <v>0</v>
      </c>
      <c r="AK21" s="548">
        <f t="shared" si="2"/>
        <v>0</v>
      </c>
      <c r="AL21" s="549">
        <f t="shared" si="2"/>
        <v>0</v>
      </c>
      <c r="AM21" s="550">
        <f t="shared" si="2"/>
        <v>0</v>
      </c>
      <c r="AN21" s="551">
        <f t="shared" si="2"/>
        <v>0</v>
      </c>
      <c r="AO21" s="552">
        <f t="shared" si="2"/>
        <v>0</v>
      </c>
      <c r="AP21" s="553">
        <f t="shared" si="2"/>
        <v>0</v>
      </c>
      <c r="AQ21" s="554">
        <f t="shared" si="2"/>
        <v>0</v>
      </c>
    </row>
    <row r="22" spans="1:43" ht="15.75" customHeight="1">
      <c r="A22" s="36">
        <v>7020</v>
      </c>
      <c r="B22" s="37" t="s">
        <v>29</v>
      </c>
      <c r="C22" s="585" t="s">
        <v>165</v>
      </c>
      <c r="D22" s="574"/>
      <c r="E22" s="574"/>
      <c r="F22" s="575"/>
      <c r="G22" s="38">
        <v>3</v>
      </c>
      <c r="H22" s="39"/>
      <c r="I22" s="38">
        <v>5</v>
      </c>
      <c r="J22" s="39"/>
      <c r="K22" s="38">
        <f t="shared" si="0"/>
        <v>0</v>
      </c>
      <c r="L22" s="40"/>
      <c r="M22" s="41">
        <v>259</v>
      </c>
      <c r="N22" s="40"/>
      <c r="O22" s="42">
        <f t="shared" si="1"/>
        <v>0</v>
      </c>
      <c r="P22" s="43"/>
      <c r="Q22" s="170"/>
      <c r="R22" s="171"/>
      <c r="S22" s="172"/>
      <c r="T22" s="323"/>
      <c r="U22" s="173"/>
      <c r="V22" s="318"/>
      <c r="W22" s="174"/>
      <c r="X22" s="177"/>
      <c r="Y22" s="333"/>
      <c r="Z22" s="422"/>
      <c r="AA22" s="175"/>
      <c r="AB22" s="176"/>
      <c r="AC22" s="178"/>
      <c r="AE22" s="542">
        <f t="shared" si="3"/>
        <v>0</v>
      </c>
      <c r="AF22" s="543">
        <f t="shared" si="2"/>
        <v>0</v>
      </c>
      <c r="AG22" s="544">
        <f t="shared" si="2"/>
        <v>0</v>
      </c>
      <c r="AH22" s="545">
        <f t="shared" si="2"/>
        <v>0</v>
      </c>
      <c r="AI22" s="546">
        <f t="shared" si="2"/>
        <v>0</v>
      </c>
      <c r="AJ22" s="547">
        <f t="shared" si="2"/>
        <v>0</v>
      </c>
      <c r="AK22" s="548">
        <f t="shared" si="2"/>
        <v>0</v>
      </c>
      <c r="AL22" s="549">
        <f t="shared" si="2"/>
        <v>0</v>
      </c>
      <c r="AM22" s="550">
        <f t="shared" si="2"/>
        <v>0</v>
      </c>
      <c r="AN22" s="551">
        <f t="shared" si="2"/>
        <v>0</v>
      </c>
      <c r="AO22" s="552">
        <f t="shared" si="2"/>
        <v>0</v>
      </c>
      <c r="AP22" s="553">
        <f t="shared" si="2"/>
        <v>0</v>
      </c>
      <c r="AQ22" s="554">
        <f t="shared" si="2"/>
        <v>0</v>
      </c>
    </row>
    <row r="23" spans="1:43" ht="15.75" customHeight="1">
      <c r="A23" s="36">
        <v>7016</v>
      </c>
      <c r="B23" s="37" t="s">
        <v>29</v>
      </c>
      <c r="C23" s="585" t="s">
        <v>164</v>
      </c>
      <c r="D23" s="574"/>
      <c r="E23" s="574"/>
      <c r="F23" s="575"/>
      <c r="G23" s="38"/>
      <c r="H23" s="39"/>
      <c r="I23" s="38">
        <v>2</v>
      </c>
      <c r="J23" s="39"/>
      <c r="K23" s="38">
        <f t="shared" si="0"/>
        <v>0</v>
      </c>
      <c r="L23" s="40"/>
      <c r="M23" s="41">
        <v>209</v>
      </c>
      <c r="N23" s="40"/>
      <c r="O23" s="42">
        <f t="shared" si="1"/>
        <v>0</v>
      </c>
      <c r="P23" s="43"/>
      <c r="Q23" s="170"/>
      <c r="R23" s="171"/>
      <c r="S23" s="172"/>
      <c r="T23" s="323"/>
      <c r="U23" s="173"/>
      <c r="V23" s="318"/>
      <c r="W23" s="174"/>
      <c r="X23" s="177"/>
      <c r="Y23" s="333"/>
      <c r="Z23" s="422"/>
      <c r="AA23" s="175"/>
      <c r="AB23" s="176"/>
      <c r="AC23" s="178"/>
      <c r="AE23" s="542">
        <f t="shared" si="3"/>
        <v>0</v>
      </c>
      <c r="AF23" s="543">
        <f t="shared" si="2"/>
        <v>0</v>
      </c>
      <c r="AG23" s="544">
        <f t="shared" si="2"/>
        <v>0</v>
      </c>
      <c r="AH23" s="545">
        <f t="shared" si="2"/>
        <v>0</v>
      </c>
      <c r="AI23" s="546">
        <f t="shared" si="2"/>
        <v>0</v>
      </c>
      <c r="AJ23" s="547">
        <f t="shared" si="2"/>
        <v>0</v>
      </c>
      <c r="AK23" s="548">
        <f t="shared" si="2"/>
        <v>0</v>
      </c>
      <c r="AL23" s="549">
        <f t="shared" si="2"/>
        <v>0</v>
      </c>
      <c r="AM23" s="550">
        <f t="shared" si="2"/>
        <v>0</v>
      </c>
      <c r="AN23" s="551">
        <f t="shared" si="2"/>
        <v>0</v>
      </c>
      <c r="AO23" s="552">
        <f t="shared" si="2"/>
        <v>0</v>
      </c>
      <c r="AP23" s="553">
        <f t="shared" si="2"/>
        <v>0</v>
      </c>
      <c r="AQ23" s="554">
        <f t="shared" si="2"/>
        <v>0</v>
      </c>
    </row>
    <row r="24" spans="1:43" ht="15.75" customHeight="1">
      <c r="A24" s="36">
        <v>7017</v>
      </c>
      <c r="B24" s="37" t="s">
        <v>29</v>
      </c>
      <c r="C24" s="585" t="s">
        <v>180</v>
      </c>
      <c r="D24" s="574"/>
      <c r="E24" s="574"/>
      <c r="F24" s="575"/>
      <c r="G24" s="38"/>
      <c r="H24" s="39"/>
      <c r="I24" s="38">
        <v>1</v>
      </c>
      <c r="J24" s="39"/>
      <c r="K24" s="38">
        <f t="shared" si="0"/>
        <v>0</v>
      </c>
      <c r="L24" s="40"/>
      <c r="M24" s="41">
        <v>119</v>
      </c>
      <c r="N24" s="40"/>
      <c r="O24" s="42">
        <f t="shared" si="1"/>
        <v>0</v>
      </c>
      <c r="P24" s="43"/>
      <c r="Q24" s="170"/>
      <c r="R24" s="171"/>
      <c r="S24" s="172"/>
      <c r="T24" s="323"/>
      <c r="U24" s="173"/>
      <c r="V24" s="318"/>
      <c r="W24" s="174"/>
      <c r="X24" s="177"/>
      <c r="Y24" s="333"/>
      <c r="Z24" s="422"/>
      <c r="AA24" s="175"/>
      <c r="AB24" s="176"/>
      <c r="AC24" s="178"/>
      <c r="AE24" s="542">
        <f t="shared" si="3"/>
        <v>0</v>
      </c>
      <c r="AF24" s="543">
        <f t="shared" si="2"/>
        <v>0</v>
      </c>
      <c r="AG24" s="544">
        <f t="shared" si="2"/>
        <v>0</v>
      </c>
      <c r="AH24" s="545">
        <f t="shared" si="2"/>
        <v>0</v>
      </c>
      <c r="AI24" s="546">
        <f t="shared" si="2"/>
        <v>0</v>
      </c>
      <c r="AJ24" s="547">
        <f t="shared" si="2"/>
        <v>0</v>
      </c>
      <c r="AK24" s="548">
        <f t="shared" si="2"/>
        <v>0</v>
      </c>
      <c r="AL24" s="549">
        <f t="shared" si="2"/>
        <v>0</v>
      </c>
      <c r="AM24" s="550">
        <f t="shared" si="2"/>
        <v>0</v>
      </c>
      <c r="AN24" s="551">
        <f t="shared" si="2"/>
        <v>0</v>
      </c>
      <c r="AO24" s="552">
        <f t="shared" si="2"/>
        <v>0</v>
      </c>
      <c r="AP24" s="553">
        <f t="shared" si="2"/>
        <v>0</v>
      </c>
      <c r="AQ24" s="554">
        <f t="shared" si="2"/>
        <v>0</v>
      </c>
    </row>
    <row r="25" spans="1:43" ht="15.75" customHeight="1">
      <c r="A25" s="248">
        <v>6919</v>
      </c>
      <c r="B25" s="249" t="s">
        <v>117</v>
      </c>
      <c r="C25" s="587" t="s">
        <v>37</v>
      </c>
      <c r="D25" s="588"/>
      <c r="E25" s="588"/>
      <c r="F25" s="589"/>
      <c r="G25" s="250">
        <v>1</v>
      </c>
      <c r="H25" s="251"/>
      <c r="I25" s="250">
        <v>15</v>
      </c>
      <c r="J25" s="251"/>
      <c r="K25" s="250">
        <f t="shared" si="0"/>
        <v>0</v>
      </c>
      <c r="L25" s="252"/>
      <c r="M25" s="253">
        <v>115</v>
      </c>
      <c r="N25" s="252"/>
      <c r="O25" s="254">
        <f t="shared" si="1"/>
        <v>0</v>
      </c>
      <c r="P25" s="43"/>
      <c r="Q25" s="170"/>
      <c r="R25" s="171"/>
      <c r="S25" s="172"/>
      <c r="T25" s="323"/>
      <c r="U25" s="173"/>
      <c r="V25" s="318"/>
      <c r="W25" s="174"/>
      <c r="X25" s="177"/>
      <c r="Y25" s="333"/>
      <c r="Z25" s="422"/>
      <c r="AA25" s="175"/>
      <c r="AB25" s="176"/>
      <c r="AC25" s="178"/>
      <c r="AE25" s="542">
        <f t="shared" si="3"/>
        <v>0</v>
      </c>
      <c r="AF25" s="543">
        <f t="shared" si="2"/>
        <v>0</v>
      </c>
      <c r="AG25" s="544">
        <f t="shared" si="2"/>
        <v>0</v>
      </c>
      <c r="AH25" s="545">
        <f t="shared" si="2"/>
        <v>0</v>
      </c>
      <c r="AI25" s="546">
        <f t="shared" si="2"/>
        <v>0</v>
      </c>
      <c r="AJ25" s="547">
        <f t="shared" si="2"/>
        <v>0</v>
      </c>
      <c r="AK25" s="548">
        <f t="shared" si="2"/>
        <v>0</v>
      </c>
      <c r="AL25" s="549">
        <f t="shared" si="2"/>
        <v>0</v>
      </c>
      <c r="AM25" s="550">
        <f t="shared" si="2"/>
        <v>0</v>
      </c>
      <c r="AN25" s="551">
        <f t="shared" si="2"/>
        <v>0</v>
      </c>
      <c r="AO25" s="552">
        <f t="shared" si="2"/>
        <v>0</v>
      </c>
      <c r="AP25" s="553">
        <f t="shared" si="2"/>
        <v>0</v>
      </c>
      <c r="AQ25" s="554">
        <f t="shared" si="2"/>
        <v>0</v>
      </c>
    </row>
    <row r="26" spans="1:43" ht="15.75" customHeight="1">
      <c r="A26" s="248">
        <v>6913</v>
      </c>
      <c r="B26" s="249" t="s">
        <v>117</v>
      </c>
      <c r="C26" s="587" t="s">
        <v>30</v>
      </c>
      <c r="D26" s="588"/>
      <c r="E26" s="588"/>
      <c r="F26" s="589"/>
      <c r="G26" s="250">
        <v>1</v>
      </c>
      <c r="H26" s="251"/>
      <c r="I26" s="250">
        <v>5</v>
      </c>
      <c r="J26" s="251"/>
      <c r="K26" s="250">
        <f t="shared" si="0"/>
        <v>0</v>
      </c>
      <c r="L26" s="252"/>
      <c r="M26" s="253">
        <v>59</v>
      </c>
      <c r="N26" s="252"/>
      <c r="O26" s="254">
        <f t="shared" si="1"/>
        <v>0</v>
      </c>
      <c r="P26" s="43"/>
      <c r="Q26" s="170"/>
      <c r="R26" s="171"/>
      <c r="S26" s="172"/>
      <c r="T26" s="323"/>
      <c r="U26" s="173"/>
      <c r="V26" s="318"/>
      <c r="W26" s="174"/>
      <c r="X26" s="177"/>
      <c r="Y26" s="333"/>
      <c r="Z26" s="422"/>
      <c r="AA26" s="175"/>
      <c r="AB26" s="176"/>
      <c r="AC26" s="178"/>
      <c r="AE26" s="542">
        <f t="shared" si="3"/>
        <v>0</v>
      </c>
      <c r="AF26" s="543">
        <f t="shared" si="3"/>
        <v>0</v>
      </c>
      <c r="AG26" s="544">
        <f t="shared" si="3"/>
        <v>0</v>
      </c>
      <c r="AH26" s="545">
        <f t="shared" si="3"/>
        <v>0</v>
      </c>
      <c r="AI26" s="546">
        <f t="shared" si="3"/>
        <v>0</v>
      </c>
      <c r="AJ26" s="547">
        <f t="shared" si="3"/>
        <v>0</v>
      </c>
      <c r="AK26" s="548">
        <f t="shared" si="3"/>
        <v>0</v>
      </c>
      <c r="AL26" s="549">
        <f t="shared" si="3"/>
        <v>0</v>
      </c>
      <c r="AM26" s="550">
        <f t="shared" si="3"/>
        <v>0</v>
      </c>
      <c r="AN26" s="551">
        <f t="shared" si="3"/>
        <v>0</v>
      </c>
      <c r="AO26" s="552">
        <f t="shared" si="3"/>
        <v>0</v>
      </c>
      <c r="AP26" s="553">
        <f t="shared" si="3"/>
        <v>0</v>
      </c>
      <c r="AQ26" s="554">
        <f t="shared" si="3"/>
        <v>0</v>
      </c>
    </row>
    <row r="27" spans="1:43" ht="15.75" customHeight="1">
      <c r="A27" s="248">
        <v>6914</v>
      </c>
      <c r="B27" s="249" t="s">
        <v>117</v>
      </c>
      <c r="C27" s="587" t="s">
        <v>30</v>
      </c>
      <c r="D27" s="588"/>
      <c r="E27" s="588"/>
      <c r="F27" s="589"/>
      <c r="G27" s="250">
        <v>2</v>
      </c>
      <c r="H27" s="251"/>
      <c r="I27" s="250">
        <v>5</v>
      </c>
      <c r="J27" s="251"/>
      <c r="K27" s="250">
        <f t="shared" si="0"/>
        <v>0</v>
      </c>
      <c r="L27" s="252"/>
      <c r="M27" s="253">
        <v>59</v>
      </c>
      <c r="N27" s="252"/>
      <c r="O27" s="254">
        <f t="shared" si="1"/>
        <v>0</v>
      </c>
      <c r="P27" s="43"/>
      <c r="Q27" s="170"/>
      <c r="R27" s="171"/>
      <c r="S27" s="172"/>
      <c r="T27" s="323"/>
      <c r="U27" s="173"/>
      <c r="V27" s="318"/>
      <c r="W27" s="174"/>
      <c r="X27" s="177"/>
      <c r="Y27" s="333"/>
      <c r="Z27" s="422"/>
      <c r="AA27" s="175"/>
      <c r="AB27" s="176"/>
      <c r="AC27" s="178"/>
      <c r="AE27" s="542">
        <f t="shared" si="3"/>
        <v>0</v>
      </c>
      <c r="AF27" s="543">
        <f t="shared" si="3"/>
        <v>0</v>
      </c>
      <c r="AG27" s="544">
        <f t="shared" si="3"/>
        <v>0</v>
      </c>
      <c r="AH27" s="545">
        <f t="shared" si="3"/>
        <v>0</v>
      </c>
      <c r="AI27" s="546">
        <f t="shared" si="3"/>
        <v>0</v>
      </c>
      <c r="AJ27" s="547">
        <f t="shared" si="3"/>
        <v>0</v>
      </c>
      <c r="AK27" s="548">
        <f t="shared" si="3"/>
        <v>0</v>
      </c>
      <c r="AL27" s="549">
        <f t="shared" si="3"/>
        <v>0</v>
      </c>
      <c r="AM27" s="550">
        <f t="shared" si="3"/>
        <v>0</v>
      </c>
      <c r="AN27" s="551">
        <f t="shared" si="3"/>
        <v>0</v>
      </c>
      <c r="AO27" s="552">
        <f t="shared" si="3"/>
        <v>0</v>
      </c>
      <c r="AP27" s="553">
        <f t="shared" si="3"/>
        <v>0</v>
      </c>
      <c r="AQ27" s="554">
        <f t="shared" si="3"/>
        <v>0</v>
      </c>
    </row>
    <row r="28" spans="1:43" ht="15.75" customHeight="1">
      <c r="A28" s="248">
        <v>6915</v>
      </c>
      <c r="B28" s="249" t="s">
        <v>117</v>
      </c>
      <c r="C28" s="587" t="s">
        <v>30</v>
      </c>
      <c r="D28" s="588"/>
      <c r="E28" s="588"/>
      <c r="F28" s="589"/>
      <c r="G28" s="250">
        <v>3</v>
      </c>
      <c r="H28" s="251"/>
      <c r="I28" s="250">
        <v>5</v>
      </c>
      <c r="J28" s="251"/>
      <c r="K28" s="250">
        <f t="shared" si="0"/>
        <v>0</v>
      </c>
      <c r="L28" s="252"/>
      <c r="M28" s="253">
        <v>54</v>
      </c>
      <c r="N28" s="252"/>
      <c r="O28" s="254">
        <f t="shared" si="1"/>
        <v>0</v>
      </c>
      <c r="P28" s="43"/>
      <c r="Q28" s="170"/>
      <c r="R28" s="171"/>
      <c r="S28" s="172"/>
      <c r="T28" s="323"/>
      <c r="U28" s="173"/>
      <c r="V28" s="318"/>
      <c r="W28" s="174"/>
      <c r="X28" s="177"/>
      <c r="Y28" s="333"/>
      <c r="Z28" s="422"/>
      <c r="AA28" s="175"/>
      <c r="AB28" s="176"/>
      <c r="AC28" s="178"/>
      <c r="AE28" s="542">
        <f t="shared" si="3"/>
        <v>0</v>
      </c>
      <c r="AF28" s="543">
        <f t="shared" si="3"/>
        <v>0</v>
      </c>
      <c r="AG28" s="544">
        <f t="shared" si="3"/>
        <v>0</v>
      </c>
      <c r="AH28" s="545">
        <f t="shared" si="3"/>
        <v>0</v>
      </c>
      <c r="AI28" s="546">
        <f t="shared" si="3"/>
        <v>0</v>
      </c>
      <c r="AJ28" s="547">
        <f t="shared" si="3"/>
        <v>0</v>
      </c>
      <c r="AK28" s="548">
        <f t="shared" si="3"/>
        <v>0</v>
      </c>
      <c r="AL28" s="549">
        <f t="shared" si="3"/>
        <v>0</v>
      </c>
      <c r="AM28" s="550">
        <f t="shared" si="3"/>
        <v>0</v>
      </c>
      <c r="AN28" s="551">
        <f t="shared" si="3"/>
        <v>0</v>
      </c>
      <c r="AO28" s="552">
        <f t="shared" si="3"/>
        <v>0</v>
      </c>
      <c r="AP28" s="553">
        <f t="shared" si="3"/>
        <v>0</v>
      </c>
      <c r="AQ28" s="554">
        <f t="shared" si="3"/>
        <v>0</v>
      </c>
    </row>
    <row r="29" spans="1:43" ht="15.75" customHeight="1">
      <c r="A29" s="248">
        <v>6916</v>
      </c>
      <c r="B29" s="249" t="s">
        <v>117</v>
      </c>
      <c r="C29" s="587" t="s">
        <v>30</v>
      </c>
      <c r="D29" s="588"/>
      <c r="E29" s="588"/>
      <c r="F29" s="589"/>
      <c r="G29" s="250">
        <v>4</v>
      </c>
      <c r="H29" s="251"/>
      <c r="I29" s="250">
        <v>5</v>
      </c>
      <c r="J29" s="251"/>
      <c r="K29" s="250">
        <f t="shared" si="0"/>
        <v>0</v>
      </c>
      <c r="L29" s="252"/>
      <c r="M29" s="253">
        <v>60</v>
      </c>
      <c r="N29" s="252"/>
      <c r="O29" s="254">
        <f t="shared" si="1"/>
        <v>0</v>
      </c>
      <c r="P29" s="43"/>
      <c r="Q29" s="170"/>
      <c r="R29" s="171"/>
      <c r="S29" s="172"/>
      <c r="T29" s="323"/>
      <c r="U29" s="173"/>
      <c r="V29" s="318"/>
      <c r="W29" s="174"/>
      <c r="X29" s="177"/>
      <c r="Y29" s="333"/>
      <c r="Z29" s="422"/>
      <c r="AA29" s="175"/>
      <c r="AB29" s="176"/>
      <c r="AC29" s="178"/>
      <c r="AE29" s="542">
        <f t="shared" si="3"/>
        <v>0</v>
      </c>
      <c r="AF29" s="543">
        <f t="shared" si="3"/>
        <v>0</v>
      </c>
      <c r="AG29" s="544">
        <f t="shared" si="3"/>
        <v>0</v>
      </c>
      <c r="AH29" s="545">
        <f t="shared" si="3"/>
        <v>0</v>
      </c>
      <c r="AI29" s="546">
        <f t="shared" si="3"/>
        <v>0</v>
      </c>
      <c r="AJ29" s="547">
        <f t="shared" si="3"/>
        <v>0</v>
      </c>
      <c r="AK29" s="548">
        <f t="shared" si="3"/>
        <v>0</v>
      </c>
      <c r="AL29" s="549">
        <f t="shared" si="3"/>
        <v>0</v>
      </c>
      <c r="AM29" s="550">
        <f t="shared" si="3"/>
        <v>0</v>
      </c>
      <c r="AN29" s="551">
        <f t="shared" si="3"/>
        <v>0</v>
      </c>
      <c r="AO29" s="552">
        <f t="shared" si="3"/>
        <v>0</v>
      </c>
      <c r="AP29" s="553">
        <f t="shared" si="3"/>
        <v>0</v>
      </c>
      <c r="AQ29" s="554">
        <f t="shared" si="3"/>
        <v>0</v>
      </c>
    </row>
    <row r="30" spans="1:43" ht="15.75" customHeight="1">
      <c r="A30" s="248">
        <v>6909</v>
      </c>
      <c r="B30" s="249" t="s">
        <v>117</v>
      </c>
      <c r="C30" s="587" t="s">
        <v>61</v>
      </c>
      <c r="D30" s="588"/>
      <c r="E30" s="588"/>
      <c r="F30" s="589"/>
      <c r="G30" s="250">
        <v>1</v>
      </c>
      <c r="H30" s="251"/>
      <c r="I30" s="250">
        <v>5</v>
      </c>
      <c r="J30" s="251"/>
      <c r="K30" s="250">
        <f t="shared" si="0"/>
        <v>0</v>
      </c>
      <c r="L30" s="252"/>
      <c r="M30" s="253">
        <v>89</v>
      </c>
      <c r="N30" s="252"/>
      <c r="O30" s="254">
        <f t="shared" si="1"/>
        <v>0</v>
      </c>
      <c r="P30" s="43"/>
      <c r="Q30" s="170"/>
      <c r="R30" s="171"/>
      <c r="S30" s="172"/>
      <c r="T30" s="323"/>
      <c r="U30" s="173"/>
      <c r="V30" s="318"/>
      <c r="W30" s="174"/>
      <c r="X30" s="177"/>
      <c r="Y30" s="333"/>
      <c r="Z30" s="422"/>
      <c r="AA30" s="175"/>
      <c r="AB30" s="176"/>
      <c r="AC30" s="178"/>
      <c r="AE30" s="542">
        <f t="shared" si="3"/>
        <v>0</v>
      </c>
      <c r="AF30" s="543">
        <f t="shared" si="3"/>
        <v>0</v>
      </c>
      <c r="AG30" s="544">
        <f t="shared" si="3"/>
        <v>0</v>
      </c>
      <c r="AH30" s="545">
        <f t="shared" si="3"/>
        <v>0</v>
      </c>
      <c r="AI30" s="546">
        <f t="shared" si="3"/>
        <v>0</v>
      </c>
      <c r="AJ30" s="547">
        <f t="shared" si="3"/>
        <v>0</v>
      </c>
      <c r="AK30" s="548">
        <f t="shared" si="3"/>
        <v>0</v>
      </c>
      <c r="AL30" s="549">
        <f t="shared" si="3"/>
        <v>0</v>
      </c>
      <c r="AM30" s="550">
        <f t="shared" si="3"/>
        <v>0</v>
      </c>
      <c r="AN30" s="551">
        <f t="shared" si="3"/>
        <v>0</v>
      </c>
      <c r="AO30" s="552">
        <f t="shared" si="3"/>
        <v>0</v>
      </c>
      <c r="AP30" s="553">
        <f t="shared" si="3"/>
        <v>0</v>
      </c>
      <c r="AQ30" s="554">
        <f t="shared" si="3"/>
        <v>0</v>
      </c>
    </row>
    <row r="31" spans="1:43" ht="15.75" customHeight="1">
      <c r="A31" s="248">
        <v>6906</v>
      </c>
      <c r="B31" s="249" t="s">
        <v>117</v>
      </c>
      <c r="C31" s="587" t="s">
        <v>35</v>
      </c>
      <c r="D31" s="588"/>
      <c r="E31" s="588"/>
      <c r="F31" s="589"/>
      <c r="G31" s="250">
        <v>1</v>
      </c>
      <c r="H31" s="251"/>
      <c r="I31" s="250">
        <v>3</v>
      </c>
      <c r="J31" s="251"/>
      <c r="K31" s="250">
        <f t="shared" si="0"/>
        <v>0</v>
      </c>
      <c r="L31" s="252"/>
      <c r="M31" s="253">
        <v>199</v>
      </c>
      <c r="N31" s="252"/>
      <c r="O31" s="254">
        <f t="shared" si="1"/>
        <v>0</v>
      </c>
      <c r="P31" s="43"/>
      <c r="Q31" s="170"/>
      <c r="R31" s="171"/>
      <c r="S31" s="172"/>
      <c r="T31" s="323"/>
      <c r="U31" s="173"/>
      <c r="V31" s="318"/>
      <c r="W31" s="174"/>
      <c r="X31" s="177"/>
      <c r="Y31" s="333"/>
      <c r="Z31" s="422"/>
      <c r="AA31" s="175"/>
      <c r="AB31" s="176"/>
      <c r="AC31" s="178"/>
      <c r="AE31" s="542">
        <f t="shared" si="3"/>
        <v>0</v>
      </c>
      <c r="AF31" s="543">
        <f t="shared" si="3"/>
        <v>0</v>
      </c>
      <c r="AG31" s="544">
        <f t="shared" si="3"/>
        <v>0</v>
      </c>
      <c r="AH31" s="545">
        <f t="shared" si="3"/>
        <v>0</v>
      </c>
      <c r="AI31" s="546">
        <f t="shared" si="3"/>
        <v>0</v>
      </c>
      <c r="AJ31" s="547">
        <f t="shared" si="3"/>
        <v>0</v>
      </c>
      <c r="AK31" s="548">
        <f t="shared" si="3"/>
        <v>0</v>
      </c>
      <c r="AL31" s="549">
        <f t="shared" si="3"/>
        <v>0</v>
      </c>
      <c r="AM31" s="550">
        <f t="shared" si="3"/>
        <v>0</v>
      </c>
      <c r="AN31" s="551">
        <f t="shared" si="3"/>
        <v>0</v>
      </c>
      <c r="AO31" s="552">
        <f t="shared" si="3"/>
        <v>0</v>
      </c>
      <c r="AP31" s="553">
        <f t="shared" si="3"/>
        <v>0</v>
      </c>
      <c r="AQ31" s="554">
        <f t="shared" si="3"/>
        <v>0</v>
      </c>
    </row>
    <row r="32" spans="1:43" ht="15.75" customHeight="1">
      <c r="A32" s="46">
        <v>5969</v>
      </c>
      <c r="B32" s="47" t="s">
        <v>36</v>
      </c>
      <c r="C32" s="586" t="s">
        <v>37</v>
      </c>
      <c r="D32" s="574"/>
      <c r="E32" s="574"/>
      <c r="F32" s="575"/>
      <c r="G32" s="48"/>
      <c r="H32" s="48"/>
      <c r="I32" s="49">
        <v>20</v>
      </c>
      <c r="J32" s="48"/>
      <c r="K32" s="49">
        <f t="shared" si="0"/>
        <v>0</v>
      </c>
      <c r="L32" s="50"/>
      <c r="M32" s="51">
        <v>89</v>
      </c>
      <c r="N32" s="50"/>
      <c r="O32" s="52">
        <f t="shared" si="1"/>
        <v>0</v>
      </c>
      <c r="P32" s="43"/>
      <c r="Q32" s="170"/>
      <c r="R32" s="171"/>
      <c r="S32" s="172"/>
      <c r="T32" s="323"/>
      <c r="U32" s="173"/>
      <c r="V32" s="318"/>
      <c r="W32" s="174"/>
      <c r="X32" s="177"/>
      <c r="Y32" s="333"/>
      <c r="Z32" s="422"/>
      <c r="AA32" s="175"/>
      <c r="AB32" s="176"/>
      <c r="AC32" s="178"/>
      <c r="AE32" s="542">
        <f t="shared" si="3"/>
        <v>0</v>
      </c>
      <c r="AF32" s="543">
        <f t="shared" si="3"/>
        <v>0</v>
      </c>
      <c r="AG32" s="544">
        <f t="shared" si="3"/>
        <v>0</v>
      </c>
      <c r="AH32" s="545">
        <f t="shared" si="3"/>
        <v>0</v>
      </c>
      <c r="AI32" s="546">
        <f t="shared" si="3"/>
        <v>0</v>
      </c>
      <c r="AJ32" s="547">
        <f t="shared" si="3"/>
        <v>0</v>
      </c>
      <c r="AK32" s="548">
        <f t="shared" si="3"/>
        <v>0</v>
      </c>
      <c r="AL32" s="549">
        <f t="shared" si="3"/>
        <v>0</v>
      </c>
      <c r="AM32" s="550">
        <f t="shared" si="3"/>
        <v>0</v>
      </c>
      <c r="AN32" s="551">
        <f t="shared" si="3"/>
        <v>0</v>
      </c>
      <c r="AO32" s="552">
        <f t="shared" si="3"/>
        <v>0</v>
      </c>
      <c r="AP32" s="553">
        <f t="shared" si="3"/>
        <v>0</v>
      </c>
      <c r="AQ32" s="554">
        <f t="shared" si="3"/>
        <v>0</v>
      </c>
    </row>
    <row r="33" spans="1:43" ht="15.75" customHeight="1">
      <c r="A33" s="46">
        <v>5935</v>
      </c>
      <c r="B33" s="47" t="s">
        <v>36</v>
      </c>
      <c r="C33" s="586" t="s">
        <v>38</v>
      </c>
      <c r="D33" s="574"/>
      <c r="E33" s="574"/>
      <c r="F33" s="575"/>
      <c r="G33" s="48"/>
      <c r="H33" s="48"/>
      <c r="I33" s="49">
        <v>20</v>
      </c>
      <c r="J33" s="48"/>
      <c r="K33" s="49">
        <f t="shared" si="0"/>
        <v>0</v>
      </c>
      <c r="L33" s="50"/>
      <c r="M33" s="51">
        <v>129</v>
      </c>
      <c r="N33" s="50"/>
      <c r="O33" s="52">
        <f t="shared" si="1"/>
        <v>0</v>
      </c>
      <c r="P33" s="43"/>
      <c r="Q33" s="170"/>
      <c r="R33" s="171"/>
      <c r="S33" s="172"/>
      <c r="T33" s="323"/>
      <c r="U33" s="173"/>
      <c r="V33" s="318"/>
      <c r="W33" s="174"/>
      <c r="X33" s="177"/>
      <c r="Y33" s="333"/>
      <c r="Z33" s="422"/>
      <c r="AA33" s="175"/>
      <c r="AB33" s="176"/>
      <c r="AC33" s="178"/>
      <c r="AE33" s="542">
        <f t="shared" si="3"/>
        <v>0</v>
      </c>
      <c r="AF33" s="543">
        <f t="shared" si="3"/>
        <v>0</v>
      </c>
      <c r="AG33" s="544">
        <f t="shared" si="3"/>
        <v>0</v>
      </c>
      <c r="AH33" s="545">
        <f t="shared" si="3"/>
        <v>0</v>
      </c>
      <c r="AI33" s="546">
        <f t="shared" si="3"/>
        <v>0</v>
      </c>
      <c r="AJ33" s="547">
        <f t="shared" si="3"/>
        <v>0</v>
      </c>
      <c r="AK33" s="548">
        <f t="shared" si="3"/>
        <v>0</v>
      </c>
      <c r="AL33" s="549">
        <f t="shared" si="3"/>
        <v>0</v>
      </c>
      <c r="AM33" s="550">
        <f t="shared" si="3"/>
        <v>0</v>
      </c>
      <c r="AN33" s="551">
        <f t="shared" si="3"/>
        <v>0</v>
      </c>
      <c r="AO33" s="552">
        <f t="shared" si="3"/>
        <v>0</v>
      </c>
      <c r="AP33" s="553">
        <f t="shared" si="3"/>
        <v>0</v>
      </c>
      <c r="AQ33" s="554">
        <f t="shared" si="3"/>
        <v>0</v>
      </c>
    </row>
    <row r="34" spans="1:43" ht="15.75" customHeight="1">
      <c r="A34" s="46">
        <v>5936</v>
      </c>
      <c r="B34" s="47" t="s">
        <v>36</v>
      </c>
      <c r="C34" s="586" t="s">
        <v>39</v>
      </c>
      <c r="D34" s="574"/>
      <c r="E34" s="574"/>
      <c r="F34" s="575"/>
      <c r="G34" s="48"/>
      <c r="H34" s="48"/>
      <c r="I34" s="49">
        <v>10</v>
      </c>
      <c r="J34" s="48"/>
      <c r="K34" s="49">
        <f t="shared" si="0"/>
        <v>0</v>
      </c>
      <c r="L34" s="50"/>
      <c r="M34" s="51">
        <v>159</v>
      </c>
      <c r="N34" s="50"/>
      <c r="O34" s="52">
        <f t="shared" si="1"/>
        <v>0</v>
      </c>
      <c r="P34" s="43"/>
      <c r="Q34" s="170"/>
      <c r="R34" s="171"/>
      <c r="S34" s="172"/>
      <c r="T34" s="323"/>
      <c r="U34" s="173"/>
      <c r="V34" s="318"/>
      <c r="W34" s="174"/>
      <c r="X34" s="177"/>
      <c r="Y34" s="333"/>
      <c r="Z34" s="422"/>
      <c r="AA34" s="175"/>
      <c r="AB34" s="176"/>
      <c r="AC34" s="178"/>
      <c r="AE34" s="542">
        <f t="shared" si="3"/>
        <v>0</v>
      </c>
      <c r="AF34" s="543">
        <f t="shared" si="3"/>
        <v>0</v>
      </c>
      <c r="AG34" s="544">
        <f t="shared" si="3"/>
        <v>0</v>
      </c>
      <c r="AH34" s="545">
        <f t="shared" si="3"/>
        <v>0</v>
      </c>
      <c r="AI34" s="546">
        <f t="shared" si="3"/>
        <v>0</v>
      </c>
      <c r="AJ34" s="547">
        <f t="shared" si="3"/>
        <v>0</v>
      </c>
      <c r="AK34" s="548">
        <f t="shared" si="3"/>
        <v>0</v>
      </c>
      <c r="AL34" s="549">
        <f t="shared" si="3"/>
        <v>0</v>
      </c>
      <c r="AM34" s="550">
        <f t="shared" si="3"/>
        <v>0</v>
      </c>
      <c r="AN34" s="551">
        <f t="shared" si="3"/>
        <v>0</v>
      </c>
      <c r="AO34" s="552">
        <f t="shared" si="3"/>
        <v>0</v>
      </c>
      <c r="AP34" s="553">
        <f t="shared" si="3"/>
        <v>0</v>
      </c>
      <c r="AQ34" s="554">
        <f t="shared" si="3"/>
        <v>0</v>
      </c>
    </row>
    <row r="35" spans="1:43" ht="15.75" customHeight="1">
      <c r="A35" s="46">
        <v>6007</v>
      </c>
      <c r="B35" s="47" t="s">
        <v>36</v>
      </c>
      <c r="C35" s="586" t="s">
        <v>40</v>
      </c>
      <c r="D35" s="574"/>
      <c r="E35" s="574"/>
      <c r="F35" s="575"/>
      <c r="G35" s="48"/>
      <c r="H35" s="48"/>
      <c r="I35" s="49">
        <v>10</v>
      </c>
      <c r="J35" s="48"/>
      <c r="K35" s="49">
        <f t="shared" si="0"/>
        <v>0</v>
      </c>
      <c r="L35" s="50"/>
      <c r="M35" s="51">
        <v>109</v>
      </c>
      <c r="N35" s="50"/>
      <c r="O35" s="52">
        <f t="shared" si="1"/>
        <v>0</v>
      </c>
      <c r="P35" s="43"/>
      <c r="Q35" s="170"/>
      <c r="R35" s="171"/>
      <c r="S35" s="172"/>
      <c r="T35" s="323"/>
      <c r="U35" s="173"/>
      <c r="V35" s="318"/>
      <c r="W35" s="174"/>
      <c r="X35" s="177"/>
      <c r="Y35" s="333"/>
      <c r="Z35" s="422"/>
      <c r="AA35" s="175"/>
      <c r="AB35" s="176"/>
      <c r="AC35" s="178"/>
      <c r="AE35" s="542">
        <f t="shared" si="3"/>
        <v>0</v>
      </c>
      <c r="AF35" s="543">
        <f t="shared" si="3"/>
        <v>0</v>
      </c>
      <c r="AG35" s="544">
        <f t="shared" si="3"/>
        <v>0</v>
      </c>
      <c r="AH35" s="545">
        <f t="shared" si="3"/>
        <v>0</v>
      </c>
      <c r="AI35" s="546">
        <f t="shared" si="3"/>
        <v>0</v>
      </c>
      <c r="AJ35" s="547">
        <f t="shared" si="3"/>
        <v>0</v>
      </c>
      <c r="AK35" s="548">
        <f t="shared" si="3"/>
        <v>0</v>
      </c>
      <c r="AL35" s="549">
        <f t="shared" si="3"/>
        <v>0</v>
      </c>
      <c r="AM35" s="550">
        <f t="shared" si="3"/>
        <v>0</v>
      </c>
      <c r="AN35" s="551">
        <f t="shared" si="3"/>
        <v>0</v>
      </c>
      <c r="AO35" s="552">
        <f t="shared" si="3"/>
        <v>0</v>
      </c>
      <c r="AP35" s="553">
        <f t="shared" si="3"/>
        <v>0</v>
      </c>
      <c r="AQ35" s="554">
        <f t="shared" si="3"/>
        <v>0</v>
      </c>
    </row>
    <row r="36" spans="1:43" ht="15.75" customHeight="1">
      <c r="A36" s="46">
        <v>5970</v>
      </c>
      <c r="B36" s="47" t="s">
        <v>36</v>
      </c>
      <c r="C36" s="586" t="s">
        <v>41</v>
      </c>
      <c r="D36" s="574"/>
      <c r="E36" s="574"/>
      <c r="F36" s="575"/>
      <c r="G36" s="48"/>
      <c r="H36" s="48"/>
      <c r="I36" s="49">
        <v>10</v>
      </c>
      <c r="J36" s="48"/>
      <c r="K36" s="49">
        <f t="shared" si="0"/>
        <v>0</v>
      </c>
      <c r="L36" s="50"/>
      <c r="M36" s="51">
        <v>154</v>
      </c>
      <c r="N36" s="50"/>
      <c r="O36" s="52">
        <f t="shared" si="1"/>
        <v>0</v>
      </c>
      <c r="P36" s="43"/>
      <c r="Q36" s="170"/>
      <c r="R36" s="171"/>
      <c r="S36" s="172"/>
      <c r="T36" s="323"/>
      <c r="U36" s="173"/>
      <c r="V36" s="318"/>
      <c r="W36" s="174"/>
      <c r="X36" s="177"/>
      <c r="Y36" s="333"/>
      <c r="Z36" s="422"/>
      <c r="AA36" s="175"/>
      <c r="AB36" s="176"/>
      <c r="AC36" s="178"/>
      <c r="AE36" s="542">
        <f t="shared" si="3"/>
        <v>0</v>
      </c>
      <c r="AF36" s="543">
        <f t="shared" si="3"/>
        <v>0</v>
      </c>
      <c r="AG36" s="544">
        <f t="shared" si="3"/>
        <v>0</v>
      </c>
      <c r="AH36" s="545">
        <f t="shared" si="3"/>
        <v>0</v>
      </c>
      <c r="AI36" s="546">
        <f t="shared" si="3"/>
        <v>0</v>
      </c>
      <c r="AJ36" s="547">
        <f t="shared" si="3"/>
        <v>0</v>
      </c>
      <c r="AK36" s="548">
        <f t="shared" si="3"/>
        <v>0</v>
      </c>
      <c r="AL36" s="549">
        <f t="shared" si="3"/>
        <v>0</v>
      </c>
      <c r="AM36" s="550">
        <f t="shared" si="3"/>
        <v>0</v>
      </c>
      <c r="AN36" s="551">
        <f t="shared" si="3"/>
        <v>0</v>
      </c>
      <c r="AO36" s="552">
        <f t="shared" si="3"/>
        <v>0</v>
      </c>
      <c r="AP36" s="553">
        <f t="shared" si="3"/>
        <v>0</v>
      </c>
      <c r="AQ36" s="554">
        <f t="shared" si="3"/>
        <v>0</v>
      </c>
    </row>
    <row r="37" spans="1:43" ht="15.75" customHeight="1">
      <c r="A37" s="46">
        <v>5968</v>
      </c>
      <c r="B37" s="47" t="s">
        <v>36</v>
      </c>
      <c r="C37" s="586" t="s">
        <v>42</v>
      </c>
      <c r="D37" s="574"/>
      <c r="E37" s="574"/>
      <c r="F37" s="575"/>
      <c r="G37" s="48"/>
      <c r="H37" s="53"/>
      <c r="I37" s="49">
        <v>5</v>
      </c>
      <c r="J37" s="54"/>
      <c r="K37" s="49">
        <f t="shared" si="0"/>
        <v>0</v>
      </c>
      <c r="L37" s="50"/>
      <c r="M37" s="51">
        <v>154</v>
      </c>
      <c r="N37" s="50"/>
      <c r="O37" s="52">
        <f t="shared" si="1"/>
        <v>0</v>
      </c>
      <c r="P37" s="55"/>
      <c r="Q37" s="170"/>
      <c r="R37" s="171"/>
      <c r="S37" s="172"/>
      <c r="T37" s="323"/>
      <c r="U37" s="173"/>
      <c r="V37" s="318"/>
      <c r="W37" s="174"/>
      <c r="X37" s="177"/>
      <c r="Y37" s="333"/>
      <c r="Z37" s="422"/>
      <c r="AA37" s="175"/>
      <c r="AB37" s="176"/>
      <c r="AC37" s="178"/>
      <c r="AE37" s="542">
        <f t="shared" si="3"/>
        <v>0</v>
      </c>
      <c r="AF37" s="543">
        <f t="shared" si="3"/>
        <v>0</v>
      </c>
      <c r="AG37" s="544">
        <f t="shared" si="3"/>
        <v>0</v>
      </c>
      <c r="AH37" s="545">
        <f t="shared" si="3"/>
        <v>0</v>
      </c>
      <c r="AI37" s="546">
        <f t="shared" si="3"/>
        <v>0</v>
      </c>
      <c r="AJ37" s="547">
        <f t="shared" si="3"/>
        <v>0</v>
      </c>
      <c r="AK37" s="548">
        <f t="shared" si="3"/>
        <v>0</v>
      </c>
      <c r="AL37" s="549">
        <f t="shared" si="3"/>
        <v>0</v>
      </c>
      <c r="AM37" s="550">
        <f t="shared" si="3"/>
        <v>0</v>
      </c>
      <c r="AN37" s="551">
        <f t="shared" si="3"/>
        <v>0</v>
      </c>
      <c r="AO37" s="552">
        <f t="shared" si="3"/>
        <v>0</v>
      </c>
      <c r="AP37" s="553">
        <f t="shared" si="3"/>
        <v>0</v>
      </c>
      <c r="AQ37" s="554">
        <f t="shared" si="3"/>
        <v>0</v>
      </c>
    </row>
    <row r="38" spans="1:43" ht="15.75" customHeight="1">
      <c r="A38" s="46">
        <v>6008</v>
      </c>
      <c r="B38" s="47" t="s">
        <v>36</v>
      </c>
      <c r="C38" s="586" t="s">
        <v>43</v>
      </c>
      <c r="D38" s="574"/>
      <c r="E38" s="574"/>
      <c r="F38" s="575"/>
      <c r="G38" s="48"/>
      <c r="H38" s="53"/>
      <c r="I38" s="49">
        <v>5</v>
      </c>
      <c r="J38" s="54"/>
      <c r="K38" s="49">
        <f t="shared" si="0"/>
        <v>0</v>
      </c>
      <c r="L38" s="50"/>
      <c r="M38" s="51">
        <v>239</v>
      </c>
      <c r="N38" s="50"/>
      <c r="O38" s="52">
        <f t="shared" si="1"/>
        <v>0</v>
      </c>
      <c r="P38" s="55"/>
      <c r="Q38" s="170"/>
      <c r="R38" s="171"/>
      <c r="S38" s="172"/>
      <c r="T38" s="323"/>
      <c r="U38" s="173"/>
      <c r="V38" s="318"/>
      <c r="W38" s="174"/>
      <c r="X38" s="177"/>
      <c r="Y38" s="333"/>
      <c r="Z38" s="422"/>
      <c r="AA38" s="175"/>
      <c r="AB38" s="176"/>
      <c r="AC38" s="178"/>
      <c r="AE38" s="542">
        <f t="shared" si="3"/>
        <v>0</v>
      </c>
      <c r="AF38" s="543">
        <f t="shared" si="3"/>
        <v>0</v>
      </c>
      <c r="AG38" s="544">
        <f t="shared" si="3"/>
        <v>0</v>
      </c>
      <c r="AH38" s="545">
        <f t="shared" si="3"/>
        <v>0</v>
      </c>
      <c r="AI38" s="546">
        <f t="shared" si="3"/>
        <v>0</v>
      </c>
      <c r="AJ38" s="547">
        <f t="shared" si="3"/>
        <v>0</v>
      </c>
      <c r="AK38" s="548">
        <f t="shared" si="3"/>
        <v>0</v>
      </c>
      <c r="AL38" s="549">
        <f t="shared" si="3"/>
        <v>0</v>
      </c>
      <c r="AM38" s="550">
        <f t="shared" si="3"/>
        <v>0</v>
      </c>
      <c r="AN38" s="551">
        <f t="shared" si="3"/>
        <v>0</v>
      </c>
      <c r="AO38" s="552">
        <f t="shared" si="3"/>
        <v>0</v>
      </c>
      <c r="AP38" s="553">
        <f t="shared" si="3"/>
        <v>0</v>
      </c>
      <c r="AQ38" s="554">
        <f t="shared" si="3"/>
        <v>0</v>
      </c>
    </row>
    <row r="39" spans="1:43" ht="15.75" customHeight="1">
      <c r="A39" s="46">
        <v>6319</v>
      </c>
      <c r="B39" s="47" t="s">
        <v>36</v>
      </c>
      <c r="C39" s="586" t="s">
        <v>44</v>
      </c>
      <c r="D39" s="574"/>
      <c r="E39" s="574"/>
      <c r="F39" s="575"/>
      <c r="G39" s="48"/>
      <c r="H39" s="53"/>
      <c r="I39" s="49">
        <v>5</v>
      </c>
      <c r="J39" s="54"/>
      <c r="K39" s="49">
        <f t="shared" si="0"/>
        <v>0</v>
      </c>
      <c r="L39" s="50"/>
      <c r="M39" s="51">
        <v>229</v>
      </c>
      <c r="N39" s="50"/>
      <c r="O39" s="52">
        <f t="shared" si="1"/>
        <v>0</v>
      </c>
      <c r="P39" s="55"/>
      <c r="Q39" s="170"/>
      <c r="R39" s="171"/>
      <c r="S39" s="172"/>
      <c r="T39" s="323"/>
      <c r="U39" s="173"/>
      <c r="V39" s="318"/>
      <c r="W39" s="174"/>
      <c r="X39" s="177"/>
      <c r="Y39" s="333"/>
      <c r="Z39" s="422"/>
      <c r="AA39" s="175"/>
      <c r="AB39" s="176"/>
      <c r="AC39" s="178"/>
      <c r="AE39" s="542">
        <f t="shared" si="3"/>
        <v>0</v>
      </c>
      <c r="AF39" s="543">
        <f t="shared" si="3"/>
        <v>0</v>
      </c>
      <c r="AG39" s="544">
        <f t="shared" si="3"/>
        <v>0</v>
      </c>
      <c r="AH39" s="545">
        <f t="shared" si="3"/>
        <v>0</v>
      </c>
      <c r="AI39" s="546">
        <f t="shared" si="3"/>
        <v>0</v>
      </c>
      <c r="AJ39" s="547">
        <f t="shared" si="3"/>
        <v>0</v>
      </c>
      <c r="AK39" s="548">
        <f t="shared" si="3"/>
        <v>0</v>
      </c>
      <c r="AL39" s="549">
        <f t="shared" si="3"/>
        <v>0</v>
      </c>
      <c r="AM39" s="550">
        <f t="shared" si="3"/>
        <v>0</v>
      </c>
      <c r="AN39" s="551">
        <f t="shared" si="3"/>
        <v>0</v>
      </c>
      <c r="AO39" s="552">
        <f t="shared" si="3"/>
        <v>0</v>
      </c>
      <c r="AP39" s="553">
        <f t="shared" si="3"/>
        <v>0</v>
      </c>
      <c r="AQ39" s="554">
        <f t="shared" si="3"/>
        <v>0</v>
      </c>
    </row>
    <row r="40" spans="1:43" ht="15.75" customHeight="1">
      <c r="A40" s="46">
        <v>5976</v>
      </c>
      <c r="B40" s="47" t="s">
        <v>36</v>
      </c>
      <c r="C40" s="586" t="s">
        <v>45</v>
      </c>
      <c r="D40" s="574"/>
      <c r="E40" s="574"/>
      <c r="F40" s="575"/>
      <c r="G40" s="48"/>
      <c r="H40" s="53"/>
      <c r="I40" s="49">
        <v>5</v>
      </c>
      <c r="J40" s="54"/>
      <c r="K40" s="49">
        <f t="shared" si="0"/>
        <v>0</v>
      </c>
      <c r="L40" s="50"/>
      <c r="M40" s="51">
        <v>289</v>
      </c>
      <c r="N40" s="50"/>
      <c r="O40" s="52">
        <f t="shared" si="1"/>
        <v>0</v>
      </c>
      <c r="P40" s="55"/>
      <c r="Q40" s="170"/>
      <c r="R40" s="171"/>
      <c r="S40" s="172"/>
      <c r="T40" s="323"/>
      <c r="U40" s="173"/>
      <c r="V40" s="318"/>
      <c r="W40" s="174"/>
      <c r="X40" s="177"/>
      <c r="Y40" s="333"/>
      <c r="Z40" s="422"/>
      <c r="AA40" s="175"/>
      <c r="AB40" s="176"/>
      <c r="AC40" s="178"/>
      <c r="AE40" s="542">
        <f t="shared" si="3"/>
        <v>0</v>
      </c>
      <c r="AF40" s="543">
        <f t="shared" si="3"/>
        <v>0</v>
      </c>
      <c r="AG40" s="544">
        <f t="shared" si="3"/>
        <v>0</v>
      </c>
      <c r="AH40" s="545">
        <f t="shared" si="3"/>
        <v>0</v>
      </c>
      <c r="AI40" s="546">
        <f t="shared" si="3"/>
        <v>0</v>
      </c>
      <c r="AJ40" s="547">
        <f t="shared" si="3"/>
        <v>0</v>
      </c>
      <c r="AK40" s="548">
        <f t="shared" si="3"/>
        <v>0</v>
      </c>
      <c r="AL40" s="549">
        <f t="shared" si="3"/>
        <v>0</v>
      </c>
      <c r="AM40" s="550">
        <f t="shared" si="3"/>
        <v>0</v>
      </c>
      <c r="AN40" s="551">
        <f t="shared" si="3"/>
        <v>0</v>
      </c>
      <c r="AO40" s="552">
        <f t="shared" si="3"/>
        <v>0</v>
      </c>
      <c r="AP40" s="553">
        <f t="shared" si="3"/>
        <v>0</v>
      </c>
      <c r="AQ40" s="554">
        <f t="shared" si="3"/>
        <v>0</v>
      </c>
    </row>
    <row r="41" spans="1:43" ht="15.75" customHeight="1">
      <c r="A41" s="46">
        <v>6320</v>
      </c>
      <c r="B41" s="47" t="s">
        <v>36</v>
      </c>
      <c r="C41" s="586" t="s">
        <v>46</v>
      </c>
      <c r="D41" s="574"/>
      <c r="E41" s="574"/>
      <c r="F41" s="575"/>
      <c r="G41" s="48"/>
      <c r="H41" s="53"/>
      <c r="I41" s="49">
        <v>5</v>
      </c>
      <c r="J41" s="54"/>
      <c r="K41" s="49">
        <f t="shared" si="0"/>
        <v>0</v>
      </c>
      <c r="L41" s="50"/>
      <c r="M41" s="51">
        <v>300</v>
      </c>
      <c r="N41" s="50"/>
      <c r="O41" s="52">
        <f t="shared" si="1"/>
        <v>0</v>
      </c>
      <c r="P41" s="55"/>
      <c r="Q41" s="170"/>
      <c r="R41" s="171"/>
      <c r="S41" s="172"/>
      <c r="T41" s="323"/>
      <c r="U41" s="173"/>
      <c r="V41" s="318"/>
      <c r="W41" s="174"/>
      <c r="X41" s="177"/>
      <c r="Y41" s="333"/>
      <c r="Z41" s="422"/>
      <c r="AA41" s="175"/>
      <c r="AB41" s="176"/>
      <c r="AC41" s="178"/>
      <c r="AE41" s="542">
        <f t="shared" si="3"/>
        <v>0</v>
      </c>
      <c r="AF41" s="543">
        <f t="shared" si="3"/>
        <v>0</v>
      </c>
      <c r="AG41" s="544">
        <f t="shared" si="3"/>
        <v>0</v>
      </c>
      <c r="AH41" s="545">
        <f t="shared" si="3"/>
        <v>0</v>
      </c>
      <c r="AI41" s="546">
        <f t="shared" si="3"/>
        <v>0</v>
      </c>
      <c r="AJ41" s="547">
        <f t="shared" si="3"/>
        <v>0</v>
      </c>
      <c r="AK41" s="548">
        <f t="shared" si="3"/>
        <v>0</v>
      </c>
      <c r="AL41" s="549">
        <f t="shared" si="3"/>
        <v>0</v>
      </c>
      <c r="AM41" s="550">
        <f t="shared" si="3"/>
        <v>0</v>
      </c>
      <c r="AN41" s="551">
        <f t="shared" si="3"/>
        <v>0</v>
      </c>
      <c r="AO41" s="552">
        <f t="shared" si="3"/>
        <v>0</v>
      </c>
      <c r="AP41" s="553">
        <f t="shared" si="3"/>
        <v>0</v>
      </c>
      <c r="AQ41" s="554">
        <f t="shared" si="3"/>
        <v>0</v>
      </c>
    </row>
    <row r="42" spans="1:43" ht="15.75" customHeight="1">
      <c r="A42" s="46">
        <v>6006</v>
      </c>
      <c r="B42" s="47" t="s">
        <v>36</v>
      </c>
      <c r="C42" s="586" t="s">
        <v>47</v>
      </c>
      <c r="D42" s="574"/>
      <c r="E42" s="574"/>
      <c r="F42" s="575"/>
      <c r="G42" s="48"/>
      <c r="H42" s="53"/>
      <c r="I42" s="49">
        <v>5</v>
      </c>
      <c r="J42" s="54"/>
      <c r="K42" s="49">
        <f t="shared" si="0"/>
        <v>0</v>
      </c>
      <c r="L42" s="50"/>
      <c r="M42" s="51">
        <v>259</v>
      </c>
      <c r="N42" s="50"/>
      <c r="O42" s="52">
        <f t="shared" si="1"/>
        <v>0</v>
      </c>
      <c r="P42" s="55"/>
      <c r="Q42" s="170"/>
      <c r="R42" s="171"/>
      <c r="S42" s="172"/>
      <c r="T42" s="323"/>
      <c r="U42" s="173"/>
      <c r="V42" s="318"/>
      <c r="W42" s="174"/>
      <c r="X42" s="177"/>
      <c r="Y42" s="333"/>
      <c r="Z42" s="422"/>
      <c r="AA42" s="175"/>
      <c r="AB42" s="176"/>
      <c r="AC42" s="178"/>
      <c r="AE42" s="542">
        <f t="shared" si="3"/>
        <v>0</v>
      </c>
      <c r="AF42" s="543">
        <f t="shared" si="3"/>
        <v>0</v>
      </c>
      <c r="AG42" s="544">
        <f t="shared" si="3"/>
        <v>0</v>
      </c>
      <c r="AH42" s="545">
        <f t="shared" si="3"/>
        <v>0</v>
      </c>
      <c r="AI42" s="546">
        <f t="shared" si="3"/>
        <v>0</v>
      </c>
      <c r="AJ42" s="547">
        <f t="shared" si="3"/>
        <v>0</v>
      </c>
      <c r="AK42" s="548">
        <f t="shared" si="3"/>
        <v>0</v>
      </c>
      <c r="AL42" s="549">
        <f t="shared" si="3"/>
        <v>0</v>
      </c>
      <c r="AM42" s="550">
        <f t="shared" si="3"/>
        <v>0</v>
      </c>
      <c r="AN42" s="551">
        <f t="shared" si="3"/>
        <v>0</v>
      </c>
      <c r="AO42" s="552">
        <f t="shared" si="3"/>
        <v>0</v>
      </c>
      <c r="AP42" s="553">
        <f t="shared" si="3"/>
        <v>0</v>
      </c>
      <c r="AQ42" s="554">
        <f t="shared" si="3"/>
        <v>0</v>
      </c>
    </row>
    <row r="43" spans="1:43" ht="15.75" customHeight="1">
      <c r="A43" s="46">
        <v>5975</v>
      </c>
      <c r="B43" s="47" t="s">
        <v>36</v>
      </c>
      <c r="C43" s="586" t="s">
        <v>48</v>
      </c>
      <c r="D43" s="574"/>
      <c r="E43" s="574"/>
      <c r="F43" s="575"/>
      <c r="G43" s="48"/>
      <c r="H43" s="53"/>
      <c r="I43" s="49">
        <v>5</v>
      </c>
      <c r="J43" s="54"/>
      <c r="K43" s="49">
        <f t="shared" si="0"/>
        <v>0</v>
      </c>
      <c r="L43" s="50"/>
      <c r="M43" s="51">
        <v>275</v>
      </c>
      <c r="N43" s="50"/>
      <c r="O43" s="52">
        <f t="shared" si="1"/>
        <v>0</v>
      </c>
      <c r="P43" s="55"/>
      <c r="Q43" s="170"/>
      <c r="R43" s="171"/>
      <c r="S43" s="172"/>
      <c r="T43" s="323"/>
      <c r="U43" s="173"/>
      <c r="V43" s="318"/>
      <c r="W43" s="174"/>
      <c r="X43" s="177"/>
      <c r="Y43" s="333"/>
      <c r="Z43" s="422"/>
      <c r="AA43" s="175"/>
      <c r="AB43" s="176"/>
      <c r="AC43" s="178"/>
      <c r="AE43" s="542">
        <f t="shared" si="3"/>
        <v>0</v>
      </c>
      <c r="AF43" s="543">
        <f t="shared" si="3"/>
        <v>0</v>
      </c>
      <c r="AG43" s="544">
        <f t="shared" si="3"/>
        <v>0</v>
      </c>
      <c r="AH43" s="545">
        <f t="shared" si="3"/>
        <v>0</v>
      </c>
      <c r="AI43" s="546">
        <f t="shared" si="3"/>
        <v>0</v>
      </c>
      <c r="AJ43" s="547">
        <f t="shared" si="3"/>
        <v>0</v>
      </c>
      <c r="AK43" s="548">
        <f t="shared" si="3"/>
        <v>0</v>
      </c>
      <c r="AL43" s="549">
        <f t="shared" si="3"/>
        <v>0</v>
      </c>
      <c r="AM43" s="550">
        <f t="shared" si="3"/>
        <v>0</v>
      </c>
      <c r="AN43" s="551">
        <f t="shared" si="3"/>
        <v>0</v>
      </c>
      <c r="AO43" s="552">
        <f t="shared" si="3"/>
        <v>0</v>
      </c>
      <c r="AP43" s="553">
        <f t="shared" si="3"/>
        <v>0</v>
      </c>
      <c r="AQ43" s="554">
        <f t="shared" si="3"/>
        <v>0</v>
      </c>
    </row>
    <row r="44" spans="1:43" ht="15.75" customHeight="1">
      <c r="A44" s="46">
        <v>6321</v>
      </c>
      <c r="B44" s="47" t="s">
        <v>49</v>
      </c>
      <c r="C44" s="586" t="s">
        <v>50</v>
      </c>
      <c r="D44" s="574"/>
      <c r="E44" s="574"/>
      <c r="F44" s="575"/>
      <c r="G44" s="48"/>
      <c r="H44" s="53"/>
      <c r="I44" s="49">
        <v>1</v>
      </c>
      <c r="J44" s="54"/>
      <c r="K44" s="49">
        <f t="shared" si="0"/>
        <v>0</v>
      </c>
      <c r="L44" s="50"/>
      <c r="M44" s="51">
        <v>80</v>
      </c>
      <c r="N44" s="50"/>
      <c r="O44" s="52">
        <f t="shared" si="1"/>
        <v>0</v>
      </c>
      <c r="P44" s="55"/>
      <c r="Q44" s="170"/>
      <c r="R44" s="171"/>
      <c r="S44" s="172"/>
      <c r="T44" s="323"/>
      <c r="U44" s="173"/>
      <c r="V44" s="318"/>
      <c r="W44" s="174"/>
      <c r="X44" s="177"/>
      <c r="Y44" s="333"/>
      <c r="Z44" s="422"/>
      <c r="AA44" s="175"/>
      <c r="AB44" s="176"/>
      <c r="AC44" s="178"/>
      <c r="AE44" s="542">
        <f t="shared" si="3"/>
        <v>0</v>
      </c>
      <c r="AF44" s="543">
        <f t="shared" si="3"/>
        <v>0</v>
      </c>
      <c r="AG44" s="544">
        <f t="shared" si="3"/>
        <v>0</v>
      </c>
      <c r="AH44" s="545">
        <f t="shared" si="3"/>
        <v>0</v>
      </c>
      <c r="AI44" s="546">
        <f t="shared" si="3"/>
        <v>0</v>
      </c>
      <c r="AJ44" s="547">
        <f t="shared" si="3"/>
        <v>0</v>
      </c>
      <c r="AK44" s="548">
        <f t="shared" ref="AK44:AQ80" si="4">$I44*W44</f>
        <v>0</v>
      </c>
      <c r="AL44" s="549">
        <f t="shared" si="4"/>
        <v>0</v>
      </c>
      <c r="AM44" s="550">
        <f t="shared" si="4"/>
        <v>0</v>
      </c>
      <c r="AN44" s="551">
        <f t="shared" si="4"/>
        <v>0</v>
      </c>
      <c r="AO44" s="552">
        <f t="shared" si="4"/>
        <v>0</v>
      </c>
      <c r="AP44" s="553">
        <f t="shared" si="4"/>
        <v>0</v>
      </c>
      <c r="AQ44" s="554">
        <f t="shared" si="4"/>
        <v>0</v>
      </c>
    </row>
    <row r="45" spans="1:43" ht="15.75" customHeight="1">
      <c r="A45" s="385">
        <v>7010</v>
      </c>
      <c r="B45" s="386" t="s">
        <v>166</v>
      </c>
      <c r="C45" s="631" t="s">
        <v>39</v>
      </c>
      <c r="D45" s="632"/>
      <c r="E45" s="632"/>
      <c r="F45" s="633"/>
      <c r="G45" s="387"/>
      <c r="H45" s="388"/>
      <c r="I45" s="389">
        <v>10</v>
      </c>
      <c r="J45" s="390"/>
      <c r="K45" s="389">
        <f t="shared" si="0"/>
        <v>0</v>
      </c>
      <c r="L45" s="391"/>
      <c r="M45" s="392">
        <v>99</v>
      </c>
      <c r="N45" s="391"/>
      <c r="O45" s="393">
        <f t="shared" si="1"/>
        <v>0</v>
      </c>
      <c r="P45" s="55"/>
      <c r="Q45" s="170"/>
      <c r="R45" s="171"/>
      <c r="S45" s="172"/>
      <c r="T45" s="323"/>
      <c r="U45" s="173"/>
      <c r="V45" s="318"/>
      <c r="W45" s="174"/>
      <c r="X45" s="177"/>
      <c r="Y45" s="333"/>
      <c r="Z45" s="422"/>
      <c r="AA45" s="175"/>
      <c r="AB45" s="176"/>
      <c r="AC45" s="178"/>
      <c r="AE45" s="542">
        <f t="shared" ref="AE45:AM85" si="5">$I45*Q45</f>
        <v>0</v>
      </c>
      <c r="AF45" s="543">
        <f t="shared" si="5"/>
        <v>0</v>
      </c>
      <c r="AG45" s="544">
        <f t="shared" si="5"/>
        <v>0</v>
      </c>
      <c r="AH45" s="545">
        <f t="shared" si="5"/>
        <v>0</v>
      </c>
      <c r="AI45" s="546">
        <f t="shared" si="5"/>
        <v>0</v>
      </c>
      <c r="AJ45" s="547">
        <f t="shared" si="5"/>
        <v>0</v>
      </c>
      <c r="AK45" s="548">
        <f t="shared" si="4"/>
        <v>0</v>
      </c>
      <c r="AL45" s="549">
        <f t="shared" si="4"/>
        <v>0</v>
      </c>
      <c r="AM45" s="550">
        <f t="shared" si="4"/>
        <v>0</v>
      </c>
      <c r="AN45" s="551">
        <f t="shared" si="4"/>
        <v>0</v>
      </c>
      <c r="AO45" s="552">
        <f t="shared" si="4"/>
        <v>0</v>
      </c>
      <c r="AP45" s="553">
        <f t="shared" si="4"/>
        <v>0</v>
      </c>
      <c r="AQ45" s="554">
        <f t="shared" si="4"/>
        <v>0</v>
      </c>
    </row>
    <row r="46" spans="1:43" ht="15.75" customHeight="1">
      <c r="A46" s="385">
        <v>7011</v>
      </c>
      <c r="B46" s="386" t="s">
        <v>166</v>
      </c>
      <c r="C46" s="631" t="s">
        <v>40</v>
      </c>
      <c r="D46" s="632"/>
      <c r="E46" s="632"/>
      <c r="F46" s="633"/>
      <c r="G46" s="387"/>
      <c r="H46" s="388"/>
      <c r="I46" s="389">
        <v>10</v>
      </c>
      <c r="J46" s="390"/>
      <c r="K46" s="389">
        <f t="shared" si="0"/>
        <v>0</v>
      </c>
      <c r="L46" s="391"/>
      <c r="M46" s="392">
        <v>215</v>
      </c>
      <c r="N46" s="391"/>
      <c r="O46" s="393">
        <f t="shared" si="1"/>
        <v>0</v>
      </c>
      <c r="P46" s="55"/>
      <c r="Q46" s="170"/>
      <c r="R46" s="171"/>
      <c r="S46" s="172"/>
      <c r="T46" s="323"/>
      <c r="U46" s="173"/>
      <c r="V46" s="318"/>
      <c r="W46" s="174"/>
      <c r="X46" s="177"/>
      <c r="Y46" s="333"/>
      <c r="Z46" s="422"/>
      <c r="AA46" s="175"/>
      <c r="AB46" s="176"/>
      <c r="AC46" s="178"/>
      <c r="AE46" s="542">
        <f t="shared" si="5"/>
        <v>0</v>
      </c>
      <c r="AF46" s="543">
        <f t="shared" si="5"/>
        <v>0</v>
      </c>
      <c r="AG46" s="544">
        <f t="shared" si="5"/>
        <v>0</v>
      </c>
      <c r="AH46" s="545">
        <f t="shared" si="5"/>
        <v>0</v>
      </c>
      <c r="AI46" s="546">
        <f t="shared" si="5"/>
        <v>0</v>
      </c>
      <c r="AJ46" s="547">
        <f t="shared" si="5"/>
        <v>0</v>
      </c>
      <c r="AK46" s="548">
        <f t="shared" si="4"/>
        <v>0</v>
      </c>
      <c r="AL46" s="549">
        <f t="shared" si="4"/>
        <v>0</v>
      </c>
      <c r="AM46" s="550">
        <f t="shared" si="4"/>
        <v>0</v>
      </c>
      <c r="AN46" s="551">
        <f t="shared" si="4"/>
        <v>0</v>
      </c>
      <c r="AO46" s="552">
        <f t="shared" si="4"/>
        <v>0</v>
      </c>
      <c r="AP46" s="553">
        <f t="shared" si="4"/>
        <v>0</v>
      </c>
      <c r="AQ46" s="554">
        <f t="shared" si="4"/>
        <v>0</v>
      </c>
    </row>
    <row r="47" spans="1:43" ht="15.75" customHeight="1">
      <c r="A47" s="385">
        <v>7081</v>
      </c>
      <c r="B47" s="386" t="s">
        <v>166</v>
      </c>
      <c r="C47" s="631" t="s">
        <v>41</v>
      </c>
      <c r="D47" s="632"/>
      <c r="E47" s="632"/>
      <c r="F47" s="633"/>
      <c r="G47" s="387"/>
      <c r="H47" s="388"/>
      <c r="I47" s="389">
        <v>10</v>
      </c>
      <c r="J47" s="390"/>
      <c r="K47" s="389">
        <f t="shared" si="0"/>
        <v>0</v>
      </c>
      <c r="L47" s="391"/>
      <c r="M47" s="392">
        <v>79</v>
      </c>
      <c r="N47" s="391"/>
      <c r="O47" s="393">
        <f t="shared" si="1"/>
        <v>0</v>
      </c>
      <c r="P47" s="55"/>
      <c r="Q47" s="170"/>
      <c r="R47" s="171"/>
      <c r="S47" s="172"/>
      <c r="T47" s="323"/>
      <c r="U47" s="173"/>
      <c r="V47" s="318"/>
      <c r="W47" s="174"/>
      <c r="X47" s="177"/>
      <c r="Y47" s="333"/>
      <c r="Z47" s="422"/>
      <c r="AA47" s="175"/>
      <c r="AB47" s="176"/>
      <c r="AC47" s="178"/>
      <c r="AE47" s="542">
        <f t="shared" si="5"/>
        <v>0</v>
      </c>
      <c r="AF47" s="543">
        <f t="shared" si="5"/>
        <v>0</v>
      </c>
      <c r="AG47" s="544">
        <f t="shared" si="5"/>
        <v>0</v>
      </c>
      <c r="AH47" s="545">
        <f t="shared" si="5"/>
        <v>0</v>
      </c>
      <c r="AI47" s="546">
        <f t="shared" si="5"/>
        <v>0</v>
      </c>
      <c r="AJ47" s="547">
        <f t="shared" si="5"/>
        <v>0</v>
      </c>
      <c r="AK47" s="548">
        <f t="shared" si="4"/>
        <v>0</v>
      </c>
      <c r="AL47" s="549">
        <f t="shared" si="4"/>
        <v>0</v>
      </c>
      <c r="AM47" s="550">
        <f t="shared" si="4"/>
        <v>0</v>
      </c>
      <c r="AN47" s="551">
        <f t="shared" si="4"/>
        <v>0</v>
      </c>
      <c r="AO47" s="552">
        <f t="shared" si="4"/>
        <v>0</v>
      </c>
      <c r="AP47" s="553">
        <f t="shared" si="4"/>
        <v>0</v>
      </c>
      <c r="AQ47" s="554">
        <f t="shared" si="4"/>
        <v>0</v>
      </c>
    </row>
    <row r="48" spans="1:43" ht="15.75" customHeight="1">
      <c r="A48" s="56">
        <v>6213</v>
      </c>
      <c r="B48" s="57" t="s">
        <v>51</v>
      </c>
      <c r="C48" s="573" t="s">
        <v>39</v>
      </c>
      <c r="D48" s="574"/>
      <c r="E48" s="574"/>
      <c r="F48" s="575"/>
      <c r="G48" s="58"/>
      <c r="H48" s="59"/>
      <c r="I48" s="60">
        <v>10</v>
      </c>
      <c r="J48" s="61"/>
      <c r="K48" s="60">
        <f t="shared" si="0"/>
        <v>0</v>
      </c>
      <c r="L48" s="62"/>
      <c r="M48" s="63">
        <v>169</v>
      </c>
      <c r="N48" s="62"/>
      <c r="O48" s="64">
        <f t="shared" si="1"/>
        <v>0</v>
      </c>
      <c r="P48" s="55"/>
      <c r="Q48" s="170"/>
      <c r="R48" s="171"/>
      <c r="S48" s="172"/>
      <c r="T48" s="323"/>
      <c r="U48" s="173"/>
      <c r="V48" s="318"/>
      <c r="W48" s="174"/>
      <c r="X48" s="177"/>
      <c r="Y48" s="333"/>
      <c r="Z48" s="422"/>
      <c r="AA48" s="175"/>
      <c r="AB48" s="176"/>
      <c r="AC48" s="178"/>
      <c r="AE48" s="542">
        <f t="shared" si="5"/>
        <v>0</v>
      </c>
      <c r="AF48" s="543">
        <f t="shared" si="5"/>
        <v>0</v>
      </c>
      <c r="AG48" s="544">
        <f t="shared" si="5"/>
        <v>0</v>
      </c>
      <c r="AH48" s="545">
        <f t="shared" si="5"/>
        <v>0</v>
      </c>
      <c r="AI48" s="546">
        <f t="shared" si="5"/>
        <v>0</v>
      </c>
      <c r="AJ48" s="547">
        <f t="shared" si="5"/>
        <v>0</v>
      </c>
      <c r="AK48" s="548">
        <f t="shared" si="4"/>
        <v>0</v>
      </c>
      <c r="AL48" s="549">
        <f t="shared" si="4"/>
        <v>0</v>
      </c>
      <c r="AM48" s="550">
        <f t="shared" si="4"/>
        <v>0</v>
      </c>
      <c r="AN48" s="551">
        <f t="shared" si="4"/>
        <v>0</v>
      </c>
      <c r="AO48" s="552">
        <f t="shared" si="4"/>
        <v>0</v>
      </c>
      <c r="AP48" s="553">
        <f t="shared" si="4"/>
        <v>0</v>
      </c>
      <c r="AQ48" s="554">
        <f t="shared" si="4"/>
        <v>0</v>
      </c>
    </row>
    <row r="49" spans="1:43" ht="15.75" customHeight="1">
      <c r="A49" s="56">
        <v>6214</v>
      </c>
      <c r="B49" s="57" t="s">
        <v>51</v>
      </c>
      <c r="C49" s="573" t="s">
        <v>40</v>
      </c>
      <c r="D49" s="574"/>
      <c r="E49" s="574"/>
      <c r="F49" s="575"/>
      <c r="G49" s="58"/>
      <c r="H49" s="59"/>
      <c r="I49" s="60">
        <v>10</v>
      </c>
      <c r="J49" s="61"/>
      <c r="K49" s="60">
        <f t="shared" si="0"/>
        <v>0</v>
      </c>
      <c r="L49" s="62"/>
      <c r="M49" s="65">
        <v>149</v>
      </c>
      <c r="N49" s="62"/>
      <c r="O49" s="64">
        <f t="shared" si="1"/>
        <v>0</v>
      </c>
      <c r="P49" s="55"/>
      <c r="Q49" s="170"/>
      <c r="R49" s="171"/>
      <c r="S49" s="172"/>
      <c r="T49" s="323"/>
      <c r="U49" s="173"/>
      <c r="V49" s="318"/>
      <c r="W49" s="174"/>
      <c r="X49" s="177"/>
      <c r="Y49" s="333"/>
      <c r="Z49" s="422"/>
      <c r="AA49" s="175"/>
      <c r="AB49" s="176"/>
      <c r="AC49" s="178"/>
      <c r="AE49" s="542">
        <f t="shared" si="5"/>
        <v>0</v>
      </c>
      <c r="AF49" s="543">
        <f t="shared" si="5"/>
        <v>0</v>
      </c>
      <c r="AG49" s="544">
        <f t="shared" si="5"/>
        <v>0</v>
      </c>
      <c r="AH49" s="545">
        <f t="shared" si="5"/>
        <v>0</v>
      </c>
      <c r="AI49" s="546">
        <f t="shared" si="5"/>
        <v>0</v>
      </c>
      <c r="AJ49" s="547">
        <f t="shared" si="5"/>
        <v>0</v>
      </c>
      <c r="AK49" s="548">
        <f t="shared" si="4"/>
        <v>0</v>
      </c>
      <c r="AL49" s="549">
        <f t="shared" si="4"/>
        <v>0</v>
      </c>
      <c r="AM49" s="550">
        <f t="shared" si="4"/>
        <v>0</v>
      </c>
      <c r="AN49" s="551">
        <f t="shared" si="4"/>
        <v>0</v>
      </c>
      <c r="AO49" s="552">
        <f t="shared" si="4"/>
        <v>0</v>
      </c>
      <c r="AP49" s="553">
        <f t="shared" si="4"/>
        <v>0</v>
      </c>
      <c r="AQ49" s="554">
        <f t="shared" si="4"/>
        <v>0</v>
      </c>
    </row>
    <row r="50" spans="1:43" ht="15.75" customHeight="1">
      <c r="A50" s="56">
        <v>6215</v>
      </c>
      <c r="B50" s="57" t="s">
        <v>51</v>
      </c>
      <c r="C50" s="573" t="s">
        <v>41</v>
      </c>
      <c r="D50" s="574"/>
      <c r="E50" s="574"/>
      <c r="F50" s="575"/>
      <c r="G50" s="58"/>
      <c r="H50" s="59"/>
      <c r="I50" s="60">
        <v>10</v>
      </c>
      <c r="J50" s="61"/>
      <c r="K50" s="60">
        <f t="shared" si="0"/>
        <v>0</v>
      </c>
      <c r="L50" s="62"/>
      <c r="M50" s="63">
        <v>179</v>
      </c>
      <c r="N50" s="62"/>
      <c r="O50" s="64">
        <f t="shared" si="1"/>
        <v>0</v>
      </c>
      <c r="P50" s="55"/>
      <c r="Q50" s="170"/>
      <c r="R50" s="171"/>
      <c r="S50" s="172"/>
      <c r="T50" s="323"/>
      <c r="U50" s="173"/>
      <c r="V50" s="318"/>
      <c r="W50" s="174"/>
      <c r="X50" s="177"/>
      <c r="Y50" s="333"/>
      <c r="Z50" s="422"/>
      <c r="AA50" s="175"/>
      <c r="AB50" s="176"/>
      <c r="AC50" s="178"/>
      <c r="AE50" s="542">
        <f t="shared" si="5"/>
        <v>0</v>
      </c>
      <c r="AF50" s="543">
        <f t="shared" si="5"/>
        <v>0</v>
      </c>
      <c r="AG50" s="544">
        <f t="shared" si="5"/>
        <v>0</v>
      </c>
      <c r="AH50" s="545">
        <f t="shared" si="5"/>
        <v>0</v>
      </c>
      <c r="AI50" s="546">
        <f t="shared" si="5"/>
        <v>0</v>
      </c>
      <c r="AJ50" s="547">
        <f t="shared" si="5"/>
        <v>0</v>
      </c>
      <c r="AK50" s="548">
        <f t="shared" si="4"/>
        <v>0</v>
      </c>
      <c r="AL50" s="549">
        <f t="shared" si="4"/>
        <v>0</v>
      </c>
      <c r="AM50" s="550">
        <f t="shared" si="4"/>
        <v>0</v>
      </c>
      <c r="AN50" s="551">
        <f t="shared" si="4"/>
        <v>0</v>
      </c>
      <c r="AO50" s="552">
        <f t="shared" si="4"/>
        <v>0</v>
      </c>
      <c r="AP50" s="553">
        <f t="shared" si="4"/>
        <v>0</v>
      </c>
      <c r="AQ50" s="554">
        <f t="shared" si="4"/>
        <v>0</v>
      </c>
    </row>
    <row r="51" spans="1:43" ht="15.75" customHeight="1">
      <c r="A51" s="56">
        <v>6222</v>
      </c>
      <c r="B51" s="57" t="s">
        <v>51</v>
      </c>
      <c r="C51" s="573" t="s">
        <v>42</v>
      </c>
      <c r="D51" s="574"/>
      <c r="E51" s="574"/>
      <c r="F51" s="575"/>
      <c r="G51" s="58"/>
      <c r="H51" s="59"/>
      <c r="I51" s="60">
        <v>10</v>
      </c>
      <c r="J51" s="61"/>
      <c r="K51" s="60">
        <f t="shared" si="0"/>
        <v>0</v>
      </c>
      <c r="L51" s="62"/>
      <c r="M51" s="63">
        <v>239</v>
      </c>
      <c r="N51" s="62"/>
      <c r="O51" s="64">
        <f t="shared" si="1"/>
        <v>0</v>
      </c>
      <c r="P51" s="55"/>
      <c r="Q51" s="170"/>
      <c r="R51" s="171"/>
      <c r="S51" s="172"/>
      <c r="T51" s="323"/>
      <c r="U51" s="173"/>
      <c r="V51" s="318"/>
      <c r="W51" s="174"/>
      <c r="X51" s="177"/>
      <c r="Y51" s="333"/>
      <c r="Z51" s="422"/>
      <c r="AA51" s="175"/>
      <c r="AB51" s="176"/>
      <c r="AC51" s="178"/>
      <c r="AE51" s="542">
        <f t="shared" si="5"/>
        <v>0</v>
      </c>
      <c r="AF51" s="543">
        <f t="shared" si="5"/>
        <v>0</v>
      </c>
      <c r="AG51" s="544">
        <f t="shared" si="5"/>
        <v>0</v>
      </c>
      <c r="AH51" s="545">
        <f t="shared" si="5"/>
        <v>0</v>
      </c>
      <c r="AI51" s="546">
        <f t="shared" si="5"/>
        <v>0</v>
      </c>
      <c r="AJ51" s="547">
        <f t="shared" si="5"/>
        <v>0</v>
      </c>
      <c r="AK51" s="548">
        <f t="shared" si="4"/>
        <v>0</v>
      </c>
      <c r="AL51" s="549">
        <f t="shared" si="4"/>
        <v>0</v>
      </c>
      <c r="AM51" s="550">
        <f t="shared" si="4"/>
        <v>0</v>
      </c>
      <c r="AN51" s="551">
        <f t="shared" si="4"/>
        <v>0</v>
      </c>
      <c r="AO51" s="552">
        <f t="shared" si="4"/>
        <v>0</v>
      </c>
      <c r="AP51" s="553">
        <f t="shared" si="4"/>
        <v>0</v>
      </c>
      <c r="AQ51" s="554">
        <f t="shared" si="4"/>
        <v>0</v>
      </c>
    </row>
    <row r="52" spans="1:43" ht="15.75" customHeight="1">
      <c r="A52" s="56">
        <v>6900</v>
      </c>
      <c r="B52" s="57" t="s">
        <v>51</v>
      </c>
      <c r="C52" s="573" t="s">
        <v>43</v>
      </c>
      <c r="D52" s="576"/>
      <c r="E52" s="576"/>
      <c r="F52" s="577"/>
      <c r="G52" s="58"/>
      <c r="H52" s="59"/>
      <c r="I52" s="60">
        <v>5</v>
      </c>
      <c r="J52" s="61"/>
      <c r="K52" s="60">
        <f t="shared" ref="K52:K83" si="6">SUM(Q52:AC52)</f>
        <v>0</v>
      </c>
      <c r="L52" s="62"/>
      <c r="M52" s="63">
        <v>89</v>
      </c>
      <c r="N52" s="62"/>
      <c r="O52" s="64">
        <f t="shared" si="1"/>
        <v>0</v>
      </c>
      <c r="P52" s="55"/>
      <c r="Q52" s="170"/>
      <c r="R52" s="171"/>
      <c r="S52" s="172"/>
      <c r="T52" s="323"/>
      <c r="U52" s="173"/>
      <c r="V52" s="318"/>
      <c r="W52" s="174"/>
      <c r="X52" s="177"/>
      <c r="Y52" s="333"/>
      <c r="Z52" s="422"/>
      <c r="AA52" s="175"/>
      <c r="AB52" s="176"/>
      <c r="AC52" s="178"/>
      <c r="AE52" s="542">
        <f t="shared" si="5"/>
        <v>0</v>
      </c>
      <c r="AF52" s="543">
        <f t="shared" si="5"/>
        <v>0</v>
      </c>
      <c r="AG52" s="544">
        <f t="shared" si="5"/>
        <v>0</v>
      </c>
      <c r="AH52" s="545">
        <f t="shared" si="5"/>
        <v>0</v>
      </c>
      <c r="AI52" s="546">
        <f t="shared" si="5"/>
        <v>0</v>
      </c>
      <c r="AJ52" s="547">
        <f t="shared" si="5"/>
        <v>0</v>
      </c>
      <c r="AK52" s="548">
        <f t="shared" si="4"/>
        <v>0</v>
      </c>
      <c r="AL52" s="549">
        <f t="shared" si="4"/>
        <v>0</v>
      </c>
      <c r="AM52" s="550">
        <f t="shared" si="4"/>
        <v>0</v>
      </c>
      <c r="AN52" s="551">
        <f t="shared" si="4"/>
        <v>0</v>
      </c>
      <c r="AO52" s="552">
        <f t="shared" si="4"/>
        <v>0</v>
      </c>
      <c r="AP52" s="553">
        <f t="shared" si="4"/>
        <v>0</v>
      </c>
      <c r="AQ52" s="554">
        <f t="shared" si="4"/>
        <v>0</v>
      </c>
    </row>
    <row r="53" spans="1:43" ht="15.75" customHeight="1">
      <c r="A53" s="56">
        <v>6904</v>
      </c>
      <c r="B53" s="57" t="s">
        <v>51</v>
      </c>
      <c r="C53" s="573" t="s">
        <v>44</v>
      </c>
      <c r="D53" s="576"/>
      <c r="E53" s="576"/>
      <c r="F53" s="577"/>
      <c r="G53" s="58"/>
      <c r="H53" s="59"/>
      <c r="I53" s="60">
        <v>5</v>
      </c>
      <c r="J53" s="61"/>
      <c r="K53" s="60">
        <f t="shared" si="6"/>
        <v>0</v>
      </c>
      <c r="L53" s="62"/>
      <c r="M53" s="63">
        <v>59</v>
      </c>
      <c r="N53" s="62"/>
      <c r="O53" s="64">
        <f t="shared" si="1"/>
        <v>0</v>
      </c>
      <c r="P53" s="55"/>
      <c r="Q53" s="170"/>
      <c r="R53" s="171"/>
      <c r="S53" s="172"/>
      <c r="T53" s="323"/>
      <c r="U53" s="173"/>
      <c r="V53" s="318"/>
      <c r="W53" s="174"/>
      <c r="X53" s="177"/>
      <c r="Y53" s="333"/>
      <c r="Z53" s="422"/>
      <c r="AA53" s="175"/>
      <c r="AB53" s="176"/>
      <c r="AC53" s="178"/>
      <c r="AE53" s="542">
        <f t="shared" si="5"/>
        <v>0</v>
      </c>
      <c r="AF53" s="543">
        <f t="shared" si="5"/>
        <v>0</v>
      </c>
      <c r="AG53" s="544">
        <f t="shared" si="5"/>
        <v>0</v>
      </c>
      <c r="AH53" s="545">
        <f t="shared" si="5"/>
        <v>0</v>
      </c>
      <c r="AI53" s="546">
        <f t="shared" si="5"/>
        <v>0</v>
      </c>
      <c r="AJ53" s="547">
        <f t="shared" si="5"/>
        <v>0</v>
      </c>
      <c r="AK53" s="548">
        <f t="shared" si="4"/>
        <v>0</v>
      </c>
      <c r="AL53" s="549">
        <f t="shared" si="4"/>
        <v>0</v>
      </c>
      <c r="AM53" s="550">
        <f t="shared" si="4"/>
        <v>0</v>
      </c>
      <c r="AN53" s="551">
        <f t="shared" si="4"/>
        <v>0</v>
      </c>
      <c r="AO53" s="552">
        <f t="shared" si="4"/>
        <v>0</v>
      </c>
      <c r="AP53" s="553">
        <f t="shared" si="4"/>
        <v>0</v>
      </c>
      <c r="AQ53" s="554">
        <f t="shared" si="4"/>
        <v>0</v>
      </c>
    </row>
    <row r="54" spans="1:43" ht="15.75" customHeight="1">
      <c r="A54" s="56">
        <v>6901</v>
      </c>
      <c r="B54" s="57" t="s">
        <v>51</v>
      </c>
      <c r="C54" s="573" t="s">
        <v>45</v>
      </c>
      <c r="D54" s="576"/>
      <c r="E54" s="576"/>
      <c r="F54" s="577"/>
      <c r="G54" s="58"/>
      <c r="H54" s="59"/>
      <c r="I54" s="60">
        <v>5</v>
      </c>
      <c r="J54" s="61"/>
      <c r="K54" s="60">
        <f t="shared" si="6"/>
        <v>0</v>
      </c>
      <c r="L54" s="62"/>
      <c r="M54" s="63">
        <v>54</v>
      </c>
      <c r="N54" s="62"/>
      <c r="O54" s="64">
        <f t="shared" si="1"/>
        <v>0</v>
      </c>
      <c r="P54" s="55"/>
      <c r="Q54" s="170"/>
      <c r="R54" s="171"/>
      <c r="S54" s="172"/>
      <c r="T54" s="323"/>
      <c r="U54" s="173"/>
      <c r="V54" s="318"/>
      <c r="W54" s="174"/>
      <c r="X54" s="177"/>
      <c r="Y54" s="333"/>
      <c r="Z54" s="422"/>
      <c r="AA54" s="175"/>
      <c r="AB54" s="176"/>
      <c r="AC54" s="178"/>
      <c r="AE54" s="542">
        <f t="shared" si="5"/>
        <v>0</v>
      </c>
      <c r="AF54" s="543">
        <f t="shared" si="5"/>
        <v>0</v>
      </c>
      <c r="AG54" s="544">
        <f t="shared" si="5"/>
        <v>0</v>
      </c>
      <c r="AH54" s="545">
        <f t="shared" si="5"/>
        <v>0</v>
      </c>
      <c r="AI54" s="546">
        <f t="shared" si="5"/>
        <v>0</v>
      </c>
      <c r="AJ54" s="547">
        <f t="shared" si="5"/>
        <v>0</v>
      </c>
      <c r="AK54" s="548">
        <f t="shared" si="4"/>
        <v>0</v>
      </c>
      <c r="AL54" s="549">
        <f t="shared" si="4"/>
        <v>0</v>
      </c>
      <c r="AM54" s="550">
        <f t="shared" si="4"/>
        <v>0</v>
      </c>
      <c r="AN54" s="551">
        <f t="shared" si="4"/>
        <v>0</v>
      </c>
      <c r="AO54" s="552">
        <f t="shared" si="4"/>
        <v>0</v>
      </c>
      <c r="AP54" s="553">
        <f t="shared" si="4"/>
        <v>0</v>
      </c>
      <c r="AQ54" s="554">
        <f t="shared" si="4"/>
        <v>0</v>
      </c>
    </row>
    <row r="55" spans="1:43" ht="15.75" customHeight="1">
      <c r="A55" s="56">
        <v>6898</v>
      </c>
      <c r="B55" s="57" t="s">
        <v>51</v>
      </c>
      <c r="C55" s="573" t="s">
        <v>46</v>
      </c>
      <c r="D55" s="576"/>
      <c r="E55" s="576"/>
      <c r="F55" s="577"/>
      <c r="G55" s="58"/>
      <c r="H55" s="59"/>
      <c r="I55" s="60">
        <v>5</v>
      </c>
      <c r="J55" s="61"/>
      <c r="K55" s="60">
        <f t="shared" si="6"/>
        <v>0</v>
      </c>
      <c r="L55" s="62"/>
      <c r="M55" s="63">
        <v>59</v>
      </c>
      <c r="N55" s="62"/>
      <c r="O55" s="64">
        <f t="shared" si="1"/>
        <v>0</v>
      </c>
      <c r="P55" s="55"/>
      <c r="Q55" s="170"/>
      <c r="R55" s="171"/>
      <c r="S55" s="172"/>
      <c r="T55" s="323"/>
      <c r="U55" s="173"/>
      <c r="V55" s="318"/>
      <c r="W55" s="174"/>
      <c r="X55" s="177"/>
      <c r="Y55" s="333"/>
      <c r="Z55" s="422"/>
      <c r="AA55" s="175"/>
      <c r="AB55" s="176"/>
      <c r="AC55" s="178"/>
      <c r="AE55" s="542">
        <f t="shared" si="5"/>
        <v>0</v>
      </c>
      <c r="AF55" s="543">
        <f t="shared" si="5"/>
        <v>0</v>
      </c>
      <c r="AG55" s="544">
        <f t="shared" si="5"/>
        <v>0</v>
      </c>
      <c r="AH55" s="545">
        <f t="shared" si="5"/>
        <v>0</v>
      </c>
      <c r="AI55" s="546">
        <f t="shared" si="5"/>
        <v>0</v>
      </c>
      <c r="AJ55" s="547">
        <f t="shared" si="5"/>
        <v>0</v>
      </c>
      <c r="AK55" s="548">
        <f t="shared" si="4"/>
        <v>0</v>
      </c>
      <c r="AL55" s="549">
        <f t="shared" si="4"/>
        <v>0</v>
      </c>
      <c r="AM55" s="550">
        <f t="shared" si="4"/>
        <v>0</v>
      </c>
      <c r="AN55" s="551">
        <f t="shared" si="4"/>
        <v>0</v>
      </c>
      <c r="AO55" s="552">
        <f t="shared" si="4"/>
        <v>0</v>
      </c>
      <c r="AP55" s="553">
        <f t="shared" si="4"/>
        <v>0</v>
      </c>
      <c r="AQ55" s="554">
        <f t="shared" si="4"/>
        <v>0</v>
      </c>
    </row>
    <row r="56" spans="1:43" ht="15.75" customHeight="1">
      <c r="A56" s="56">
        <v>6896</v>
      </c>
      <c r="B56" s="57" t="s">
        <v>51</v>
      </c>
      <c r="C56" s="573" t="s">
        <v>47</v>
      </c>
      <c r="D56" s="576"/>
      <c r="E56" s="576"/>
      <c r="F56" s="577"/>
      <c r="G56" s="58"/>
      <c r="H56" s="59"/>
      <c r="I56" s="60">
        <v>5</v>
      </c>
      <c r="J56" s="61"/>
      <c r="K56" s="60">
        <f t="shared" si="6"/>
        <v>0</v>
      </c>
      <c r="L56" s="62"/>
      <c r="M56" s="63">
        <v>54</v>
      </c>
      <c r="N56" s="62"/>
      <c r="O56" s="64">
        <f t="shared" si="1"/>
        <v>0</v>
      </c>
      <c r="P56" s="55"/>
      <c r="Q56" s="170"/>
      <c r="R56" s="171"/>
      <c r="S56" s="172"/>
      <c r="T56" s="323"/>
      <c r="U56" s="173"/>
      <c r="V56" s="318"/>
      <c r="W56" s="174"/>
      <c r="X56" s="177"/>
      <c r="Y56" s="333"/>
      <c r="Z56" s="422"/>
      <c r="AA56" s="175"/>
      <c r="AB56" s="176"/>
      <c r="AC56" s="178"/>
      <c r="AE56" s="542">
        <f t="shared" si="5"/>
        <v>0</v>
      </c>
      <c r="AF56" s="543">
        <f t="shared" si="5"/>
        <v>0</v>
      </c>
      <c r="AG56" s="544">
        <f t="shared" si="5"/>
        <v>0</v>
      </c>
      <c r="AH56" s="545">
        <f t="shared" si="5"/>
        <v>0</v>
      </c>
      <c r="AI56" s="546">
        <f t="shared" si="5"/>
        <v>0</v>
      </c>
      <c r="AJ56" s="547">
        <f t="shared" si="5"/>
        <v>0</v>
      </c>
      <c r="AK56" s="548">
        <f t="shared" si="4"/>
        <v>0</v>
      </c>
      <c r="AL56" s="549">
        <f t="shared" si="4"/>
        <v>0</v>
      </c>
      <c r="AM56" s="550">
        <f t="shared" si="4"/>
        <v>0</v>
      </c>
      <c r="AN56" s="551">
        <f t="shared" si="4"/>
        <v>0</v>
      </c>
      <c r="AO56" s="552">
        <f t="shared" si="4"/>
        <v>0</v>
      </c>
      <c r="AP56" s="553">
        <f t="shared" si="4"/>
        <v>0</v>
      </c>
      <c r="AQ56" s="554">
        <f t="shared" si="4"/>
        <v>0</v>
      </c>
    </row>
    <row r="57" spans="1:43" ht="15.75" customHeight="1">
      <c r="A57" s="56">
        <v>6894</v>
      </c>
      <c r="B57" s="57" t="s">
        <v>51</v>
      </c>
      <c r="C57" s="573" t="s">
        <v>48</v>
      </c>
      <c r="D57" s="576"/>
      <c r="E57" s="576"/>
      <c r="F57" s="577"/>
      <c r="G57" s="58"/>
      <c r="H57" s="59"/>
      <c r="I57" s="60">
        <v>10</v>
      </c>
      <c r="J57" s="61"/>
      <c r="K57" s="60">
        <f t="shared" si="6"/>
        <v>0</v>
      </c>
      <c r="L57" s="62"/>
      <c r="M57" s="63">
        <v>75</v>
      </c>
      <c r="N57" s="62"/>
      <c r="O57" s="64">
        <f t="shared" si="1"/>
        <v>0</v>
      </c>
      <c r="P57" s="55"/>
      <c r="Q57" s="170"/>
      <c r="R57" s="171"/>
      <c r="S57" s="172"/>
      <c r="T57" s="323"/>
      <c r="U57" s="173"/>
      <c r="V57" s="318"/>
      <c r="W57" s="174"/>
      <c r="X57" s="177"/>
      <c r="Y57" s="333"/>
      <c r="Z57" s="422"/>
      <c r="AA57" s="175"/>
      <c r="AB57" s="176"/>
      <c r="AC57" s="178"/>
      <c r="AE57" s="542">
        <f t="shared" si="5"/>
        <v>0</v>
      </c>
      <c r="AF57" s="543">
        <f t="shared" si="5"/>
        <v>0</v>
      </c>
      <c r="AG57" s="544">
        <f t="shared" si="5"/>
        <v>0</v>
      </c>
      <c r="AH57" s="545">
        <f t="shared" si="5"/>
        <v>0</v>
      </c>
      <c r="AI57" s="546">
        <f t="shared" si="5"/>
        <v>0</v>
      </c>
      <c r="AJ57" s="547">
        <f t="shared" si="5"/>
        <v>0</v>
      </c>
      <c r="AK57" s="548">
        <f t="shared" si="4"/>
        <v>0</v>
      </c>
      <c r="AL57" s="549">
        <f t="shared" si="4"/>
        <v>0</v>
      </c>
      <c r="AM57" s="550">
        <f t="shared" si="4"/>
        <v>0</v>
      </c>
      <c r="AN57" s="551">
        <f t="shared" si="4"/>
        <v>0</v>
      </c>
      <c r="AO57" s="552">
        <f t="shared" si="4"/>
        <v>0</v>
      </c>
      <c r="AP57" s="553">
        <f t="shared" si="4"/>
        <v>0</v>
      </c>
      <c r="AQ57" s="554">
        <f t="shared" si="4"/>
        <v>0</v>
      </c>
    </row>
    <row r="58" spans="1:43" ht="15.75" customHeight="1">
      <c r="A58" s="56">
        <v>6905</v>
      </c>
      <c r="B58" s="57" t="s">
        <v>51</v>
      </c>
      <c r="C58" s="573" t="s">
        <v>123</v>
      </c>
      <c r="D58" s="576"/>
      <c r="E58" s="576"/>
      <c r="F58" s="577"/>
      <c r="G58" s="58"/>
      <c r="H58" s="59"/>
      <c r="I58" s="60">
        <v>5</v>
      </c>
      <c r="J58" s="61"/>
      <c r="K58" s="60">
        <f t="shared" si="6"/>
        <v>0</v>
      </c>
      <c r="L58" s="62"/>
      <c r="M58" s="63">
        <v>69</v>
      </c>
      <c r="N58" s="62"/>
      <c r="O58" s="64">
        <f t="shared" si="1"/>
        <v>0</v>
      </c>
      <c r="P58" s="55"/>
      <c r="Q58" s="170"/>
      <c r="R58" s="171"/>
      <c r="S58" s="172"/>
      <c r="T58" s="323"/>
      <c r="U58" s="173"/>
      <c r="V58" s="318"/>
      <c r="W58" s="174"/>
      <c r="X58" s="177"/>
      <c r="Y58" s="333"/>
      <c r="Z58" s="422"/>
      <c r="AA58" s="175"/>
      <c r="AB58" s="176"/>
      <c r="AC58" s="178"/>
      <c r="AE58" s="542">
        <f t="shared" si="5"/>
        <v>0</v>
      </c>
      <c r="AF58" s="543">
        <f t="shared" si="5"/>
        <v>0</v>
      </c>
      <c r="AG58" s="544">
        <f t="shared" si="5"/>
        <v>0</v>
      </c>
      <c r="AH58" s="545">
        <f t="shared" si="5"/>
        <v>0</v>
      </c>
      <c r="AI58" s="546">
        <f t="shared" si="5"/>
        <v>0</v>
      </c>
      <c r="AJ58" s="547">
        <f t="shared" si="5"/>
        <v>0</v>
      </c>
      <c r="AK58" s="548">
        <f t="shared" si="4"/>
        <v>0</v>
      </c>
      <c r="AL58" s="549">
        <f t="shared" si="4"/>
        <v>0</v>
      </c>
      <c r="AM58" s="550">
        <f t="shared" si="4"/>
        <v>0</v>
      </c>
      <c r="AN58" s="551">
        <f t="shared" si="4"/>
        <v>0</v>
      </c>
      <c r="AO58" s="552">
        <f t="shared" si="4"/>
        <v>0</v>
      </c>
      <c r="AP58" s="553">
        <f t="shared" si="4"/>
        <v>0</v>
      </c>
      <c r="AQ58" s="554">
        <f t="shared" si="4"/>
        <v>0</v>
      </c>
    </row>
    <row r="59" spans="1:43" ht="15.75" customHeight="1">
      <c r="A59" s="56">
        <v>6893</v>
      </c>
      <c r="B59" s="57" t="s">
        <v>51</v>
      </c>
      <c r="C59" s="573" t="s">
        <v>124</v>
      </c>
      <c r="D59" s="576"/>
      <c r="E59" s="576"/>
      <c r="F59" s="577"/>
      <c r="G59" s="58"/>
      <c r="H59" s="59"/>
      <c r="I59" s="60">
        <v>5</v>
      </c>
      <c r="J59" s="61"/>
      <c r="K59" s="60">
        <f t="shared" si="6"/>
        <v>0</v>
      </c>
      <c r="L59" s="62"/>
      <c r="M59" s="63">
        <v>59</v>
      </c>
      <c r="N59" s="62"/>
      <c r="O59" s="64">
        <f t="shared" si="1"/>
        <v>0</v>
      </c>
      <c r="P59" s="55"/>
      <c r="Q59" s="170"/>
      <c r="R59" s="171"/>
      <c r="S59" s="172"/>
      <c r="T59" s="323"/>
      <c r="U59" s="173"/>
      <c r="V59" s="318"/>
      <c r="W59" s="174"/>
      <c r="X59" s="177"/>
      <c r="Y59" s="333"/>
      <c r="Z59" s="422"/>
      <c r="AA59" s="175"/>
      <c r="AB59" s="176"/>
      <c r="AC59" s="178"/>
      <c r="AE59" s="542">
        <f t="shared" si="5"/>
        <v>0</v>
      </c>
      <c r="AF59" s="543">
        <f t="shared" si="5"/>
        <v>0</v>
      </c>
      <c r="AG59" s="544">
        <f t="shared" si="5"/>
        <v>0</v>
      </c>
      <c r="AH59" s="545">
        <f t="shared" si="5"/>
        <v>0</v>
      </c>
      <c r="AI59" s="546">
        <f t="shared" si="5"/>
        <v>0</v>
      </c>
      <c r="AJ59" s="547">
        <f t="shared" si="5"/>
        <v>0</v>
      </c>
      <c r="AK59" s="548">
        <f t="shared" si="4"/>
        <v>0</v>
      </c>
      <c r="AL59" s="549">
        <f t="shared" si="4"/>
        <v>0</v>
      </c>
      <c r="AM59" s="550">
        <f t="shared" si="4"/>
        <v>0</v>
      </c>
      <c r="AN59" s="551">
        <f t="shared" si="4"/>
        <v>0</v>
      </c>
      <c r="AO59" s="552">
        <f t="shared" si="4"/>
        <v>0</v>
      </c>
      <c r="AP59" s="553">
        <f t="shared" si="4"/>
        <v>0</v>
      </c>
      <c r="AQ59" s="554">
        <f t="shared" si="4"/>
        <v>0</v>
      </c>
    </row>
    <row r="60" spans="1:43" ht="15.75" customHeight="1">
      <c r="A60" s="56">
        <v>6899</v>
      </c>
      <c r="B60" s="57" t="s">
        <v>51</v>
      </c>
      <c r="C60" s="573" t="s">
        <v>125</v>
      </c>
      <c r="D60" s="576"/>
      <c r="E60" s="576"/>
      <c r="F60" s="577"/>
      <c r="G60" s="58"/>
      <c r="H60" s="59"/>
      <c r="I60" s="60">
        <v>5</v>
      </c>
      <c r="J60" s="61"/>
      <c r="K60" s="60">
        <f t="shared" si="6"/>
        <v>0</v>
      </c>
      <c r="L60" s="62"/>
      <c r="M60" s="63">
        <v>43</v>
      </c>
      <c r="N60" s="62"/>
      <c r="O60" s="64">
        <f t="shared" si="1"/>
        <v>0</v>
      </c>
      <c r="P60" s="55"/>
      <c r="Q60" s="170"/>
      <c r="R60" s="171"/>
      <c r="S60" s="172"/>
      <c r="T60" s="323"/>
      <c r="U60" s="173"/>
      <c r="V60" s="318"/>
      <c r="W60" s="174"/>
      <c r="X60" s="177"/>
      <c r="Y60" s="333"/>
      <c r="Z60" s="422"/>
      <c r="AA60" s="175"/>
      <c r="AB60" s="176"/>
      <c r="AC60" s="178"/>
      <c r="AE60" s="542">
        <f t="shared" si="5"/>
        <v>0</v>
      </c>
      <c r="AF60" s="543">
        <f t="shared" si="5"/>
        <v>0</v>
      </c>
      <c r="AG60" s="544">
        <f t="shared" si="5"/>
        <v>0</v>
      </c>
      <c r="AH60" s="545">
        <f t="shared" si="5"/>
        <v>0</v>
      </c>
      <c r="AI60" s="546">
        <f t="shared" si="5"/>
        <v>0</v>
      </c>
      <c r="AJ60" s="547">
        <f t="shared" si="5"/>
        <v>0</v>
      </c>
      <c r="AK60" s="548">
        <f t="shared" si="4"/>
        <v>0</v>
      </c>
      <c r="AL60" s="549">
        <f t="shared" si="4"/>
        <v>0</v>
      </c>
      <c r="AM60" s="550">
        <f t="shared" si="4"/>
        <v>0</v>
      </c>
      <c r="AN60" s="551">
        <f t="shared" si="4"/>
        <v>0</v>
      </c>
      <c r="AO60" s="552">
        <f t="shared" si="4"/>
        <v>0</v>
      </c>
      <c r="AP60" s="553">
        <f t="shared" si="4"/>
        <v>0</v>
      </c>
      <c r="AQ60" s="554">
        <f t="shared" si="4"/>
        <v>0</v>
      </c>
    </row>
    <row r="61" spans="1:43" ht="15.75" customHeight="1">
      <c r="A61" s="56">
        <v>6897</v>
      </c>
      <c r="B61" s="57" t="s">
        <v>51</v>
      </c>
      <c r="C61" s="573" t="s">
        <v>126</v>
      </c>
      <c r="D61" s="576"/>
      <c r="E61" s="576"/>
      <c r="F61" s="577"/>
      <c r="G61" s="58"/>
      <c r="H61" s="59"/>
      <c r="I61" s="60">
        <v>5</v>
      </c>
      <c r="J61" s="61"/>
      <c r="K61" s="60">
        <f t="shared" si="6"/>
        <v>0</v>
      </c>
      <c r="L61" s="62"/>
      <c r="M61" s="63">
        <v>49</v>
      </c>
      <c r="N61" s="62"/>
      <c r="O61" s="64">
        <f t="shared" si="1"/>
        <v>0</v>
      </c>
      <c r="P61" s="55"/>
      <c r="Q61" s="170"/>
      <c r="R61" s="171"/>
      <c r="S61" s="172"/>
      <c r="T61" s="323"/>
      <c r="U61" s="173"/>
      <c r="V61" s="318"/>
      <c r="W61" s="174"/>
      <c r="X61" s="177"/>
      <c r="Y61" s="333"/>
      <c r="Z61" s="422"/>
      <c r="AA61" s="175"/>
      <c r="AB61" s="176"/>
      <c r="AC61" s="178"/>
      <c r="AE61" s="542">
        <f t="shared" si="5"/>
        <v>0</v>
      </c>
      <c r="AF61" s="543">
        <f t="shared" si="5"/>
        <v>0</v>
      </c>
      <c r="AG61" s="544">
        <f t="shared" si="5"/>
        <v>0</v>
      </c>
      <c r="AH61" s="545">
        <f t="shared" si="5"/>
        <v>0</v>
      </c>
      <c r="AI61" s="546">
        <f t="shared" si="5"/>
        <v>0</v>
      </c>
      <c r="AJ61" s="547">
        <f t="shared" si="5"/>
        <v>0</v>
      </c>
      <c r="AK61" s="548">
        <f t="shared" si="4"/>
        <v>0</v>
      </c>
      <c r="AL61" s="549">
        <f t="shared" si="4"/>
        <v>0</v>
      </c>
      <c r="AM61" s="550">
        <f t="shared" si="4"/>
        <v>0</v>
      </c>
      <c r="AN61" s="551">
        <f t="shared" si="4"/>
        <v>0</v>
      </c>
      <c r="AO61" s="552">
        <f t="shared" si="4"/>
        <v>0</v>
      </c>
      <c r="AP61" s="553">
        <f t="shared" si="4"/>
        <v>0</v>
      </c>
      <c r="AQ61" s="554">
        <f t="shared" si="4"/>
        <v>0</v>
      </c>
    </row>
    <row r="62" spans="1:43" ht="15.75" customHeight="1">
      <c r="A62" s="56">
        <v>6895</v>
      </c>
      <c r="B62" s="57" t="s">
        <v>51</v>
      </c>
      <c r="C62" s="573" t="s">
        <v>127</v>
      </c>
      <c r="D62" s="576"/>
      <c r="E62" s="576"/>
      <c r="F62" s="577"/>
      <c r="G62" s="58"/>
      <c r="H62" s="59"/>
      <c r="I62" s="60">
        <v>5</v>
      </c>
      <c r="J62" s="61"/>
      <c r="K62" s="60">
        <f t="shared" si="6"/>
        <v>0</v>
      </c>
      <c r="L62" s="62"/>
      <c r="M62" s="63">
        <v>43</v>
      </c>
      <c r="N62" s="62"/>
      <c r="O62" s="64">
        <f t="shared" si="1"/>
        <v>0</v>
      </c>
      <c r="P62" s="55"/>
      <c r="Q62" s="170"/>
      <c r="R62" s="171"/>
      <c r="S62" s="172"/>
      <c r="T62" s="323"/>
      <c r="U62" s="173"/>
      <c r="V62" s="318"/>
      <c r="W62" s="174"/>
      <c r="X62" s="177"/>
      <c r="Y62" s="333"/>
      <c r="Z62" s="422"/>
      <c r="AA62" s="175"/>
      <c r="AB62" s="176"/>
      <c r="AC62" s="178"/>
      <c r="AE62" s="542">
        <f t="shared" si="5"/>
        <v>0</v>
      </c>
      <c r="AF62" s="543">
        <f t="shared" si="5"/>
        <v>0</v>
      </c>
      <c r="AG62" s="544">
        <f t="shared" si="5"/>
        <v>0</v>
      </c>
      <c r="AH62" s="545">
        <f t="shared" si="5"/>
        <v>0</v>
      </c>
      <c r="AI62" s="546">
        <f t="shared" si="5"/>
        <v>0</v>
      </c>
      <c r="AJ62" s="547">
        <f t="shared" si="5"/>
        <v>0</v>
      </c>
      <c r="AK62" s="548">
        <f t="shared" si="4"/>
        <v>0</v>
      </c>
      <c r="AL62" s="549">
        <f t="shared" si="4"/>
        <v>0</v>
      </c>
      <c r="AM62" s="550">
        <f t="shared" si="4"/>
        <v>0</v>
      </c>
      <c r="AN62" s="551">
        <f t="shared" si="4"/>
        <v>0</v>
      </c>
      <c r="AO62" s="552">
        <f t="shared" si="4"/>
        <v>0</v>
      </c>
      <c r="AP62" s="553">
        <f t="shared" si="4"/>
        <v>0</v>
      </c>
      <c r="AQ62" s="554">
        <f t="shared" si="4"/>
        <v>0</v>
      </c>
    </row>
    <row r="63" spans="1:43" ht="15.75" customHeight="1">
      <c r="A63" s="56">
        <v>6903</v>
      </c>
      <c r="B63" s="57" t="s">
        <v>51</v>
      </c>
      <c r="C63" s="573" t="s">
        <v>128</v>
      </c>
      <c r="D63" s="576"/>
      <c r="E63" s="576"/>
      <c r="F63" s="577"/>
      <c r="G63" s="58"/>
      <c r="H63" s="59"/>
      <c r="I63" s="60">
        <v>5</v>
      </c>
      <c r="J63" s="61"/>
      <c r="K63" s="60">
        <f t="shared" si="6"/>
        <v>0</v>
      </c>
      <c r="L63" s="62"/>
      <c r="M63" s="63">
        <v>125</v>
      </c>
      <c r="N63" s="62"/>
      <c r="O63" s="64">
        <f t="shared" si="1"/>
        <v>0</v>
      </c>
      <c r="P63" s="55"/>
      <c r="Q63" s="170"/>
      <c r="R63" s="171"/>
      <c r="S63" s="172"/>
      <c r="T63" s="323"/>
      <c r="U63" s="173"/>
      <c r="V63" s="318"/>
      <c r="W63" s="174"/>
      <c r="X63" s="177"/>
      <c r="Y63" s="333"/>
      <c r="Z63" s="422"/>
      <c r="AA63" s="175"/>
      <c r="AB63" s="176"/>
      <c r="AC63" s="178"/>
      <c r="AE63" s="542">
        <f t="shared" si="5"/>
        <v>0</v>
      </c>
      <c r="AF63" s="543">
        <f t="shared" si="5"/>
        <v>0</v>
      </c>
      <c r="AG63" s="544">
        <f t="shared" si="5"/>
        <v>0</v>
      </c>
      <c r="AH63" s="545">
        <f t="shared" si="5"/>
        <v>0</v>
      </c>
      <c r="AI63" s="546">
        <f t="shared" si="5"/>
        <v>0</v>
      </c>
      <c r="AJ63" s="547">
        <f t="shared" si="5"/>
        <v>0</v>
      </c>
      <c r="AK63" s="548">
        <f t="shared" si="4"/>
        <v>0</v>
      </c>
      <c r="AL63" s="549">
        <f t="shared" si="4"/>
        <v>0</v>
      </c>
      <c r="AM63" s="550">
        <f t="shared" si="4"/>
        <v>0</v>
      </c>
      <c r="AN63" s="551">
        <f t="shared" si="4"/>
        <v>0</v>
      </c>
      <c r="AO63" s="552">
        <f t="shared" si="4"/>
        <v>0</v>
      </c>
      <c r="AP63" s="553">
        <f t="shared" si="4"/>
        <v>0</v>
      </c>
      <c r="AQ63" s="554">
        <f t="shared" si="4"/>
        <v>0</v>
      </c>
    </row>
    <row r="64" spans="1:43" ht="15.75" customHeight="1">
      <c r="A64" s="56">
        <v>6902</v>
      </c>
      <c r="B64" s="57" t="s">
        <v>51</v>
      </c>
      <c r="C64" s="573" t="s">
        <v>129</v>
      </c>
      <c r="D64" s="576"/>
      <c r="E64" s="576"/>
      <c r="F64" s="577"/>
      <c r="G64" s="58"/>
      <c r="H64" s="59"/>
      <c r="I64" s="60">
        <v>5</v>
      </c>
      <c r="J64" s="61"/>
      <c r="K64" s="60">
        <f t="shared" si="6"/>
        <v>0</v>
      </c>
      <c r="L64" s="62"/>
      <c r="M64" s="63">
        <v>119</v>
      </c>
      <c r="N64" s="62"/>
      <c r="O64" s="64">
        <f t="shared" si="1"/>
        <v>0</v>
      </c>
      <c r="P64" s="55"/>
      <c r="Q64" s="170"/>
      <c r="R64" s="171"/>
      <c r="S64" s="172"/>
      <c r="T64" s="323"/>
      <c r="U64" s="173"/>
      <c r="V64" s="318"/>
      <c r="W64" s="174"/>
      <c r="X64" s="177"/>
      <c r="Y64" s="333"/>
      <c r="Z64" s="422"/>
      <c r="AA64" s="175"/>
      <c r="AB64" s="176"/>
      <c r="AC64" s="178"/>
      <c r="AE64" s="542">
        <f t="shared" si="5"/>
        <v>0</v>
      </c>
      <c r="AF64" s="543">
        <f t="shared" si="5"/>
        <v>0</v>
      </c>
      <c r="AG64" s="544">
        <f t="shared" si="5"/>
        <v>0</v>
      </c>
      <c r="AH64" s="545">
        <f t="shared" si="5"/>
        <v>0</v>
      </c>
      <c r="AI64" s="546">
        <f t="shared" si="5"/>
        <v>0</v>
      </c>
      <c r="AJ64" s="547">
        <f t="shared" si="5"/>
        <v>0</v>
      </c>
      <c r="AK64" s="548">
        <f t="shared" si="4"/>
        <v>0</v>
      </c>
      <c r="AL64" s="549">
        <f t="shared" si="4"/>
        <v>0</v>
      </c>
      <c r="AM64" s="550">
        <f t="shared" si="4"/>
        <v>0</v>
      </c>
      <c r="AN64" s="551">
        <f t="shared" si="4"/>
        <v>0</v>
      </c>
      <c r="AO64" s="552">
        <f t="shared" si="4"/>
        <v>0</v>
      </c>
      <c r="AP64" s="553">
        <f t="shared" si="4"/>
        <v>0</v>
      </c>
      <c r="AQ64" s="554">
        <f t="shared" si="4"/>
        <v>0</v>
      </c>
    </row>
    <row r="65" spans="1:43" ht="15.75" customHeight="1">
      <c r="A65" s="56">
        <v>6908</v>
      </c>
      <c r="B65" s="57" t="s">
        <v>51</v>
      </c>
      <c r="C65" s="573" t="s">
        <v>130</v>
      </c>
      <c r="D65" s="576"/>
      <c r="E65" s="576"/>
      <c r="F65" s="577"/>
      <c r="G65" s="58"/>
      <c r="H65" s="59"/>
      <c r="I65" s="60">
        <v>5</v>
      </c>
      <c r="J65" s="61"/>
      <c r="K65" s="60">
        <f t="shared" si="6"/>
        <v>0</v>
      </c>
      <c r="L65" s="62"/>
      <c r="M65" s="63">
        <v>335</v>
      </c>
      <c r="N65" s="62"/>
      <c r="O65" s="64">
        <f t="shared" si="1"/>
        <v>0</v>
      </c>
      <c r="P65" s="55"/>
      <c r="Q65" s="170"/>
      <c r="R65" s="171"/>
      <c r="S65" s="172"/>
      <c r="T65" s="323"/>
      <c r="U65" s="173"/>
      <c r="V65" s="318"/>
      <c r="W65" s="174"/>
      <c r="X65" s="177"/>
      <c r="Y65" s="333"/>
      <c r="Z65" s="422"/>
      <c r="AA65" s="175"/>
      <c r="AB65" s="176"/>
      <c r="AC65" s="178"/>
      <c r="AE65" s="542">
        <f t="shared" si="5"/>
        <v>0</v>
      </c>
      <c r="AF65" s="543">
        <f t="shared" si="5"/>
        <v>0</v>
      </c>
      <c r="AG65" s="544">
        <f t="shared" si="5"/>
        <v>0</v>
      </c>
      <c r="AH65" s="545">
        <f t="shared" si="5"/>
        <v>0</v>
      </c>
      <c r="AI65" s="546">
        <f t="shared" si="5"/>
        <v>0</v>
      </c>
      <c r="AJ65" s="547">
        <f t="shared" si="5"/>
        <v>0</v>
      </c>
      <c r="AK65" s="548">
        <f t="shared" si="4"/>
        <v>0</v>
      </c>
      <c r="AL65" s="549">
        <f t="shared" si="4"/>
        <v>0</v>
      </c>
      <c r="AM65" s="550">
        <f t="shared" si="4"/>
        <v>0</v>
      </c>
      <c r="AN65" s="551">
        <f t="shared" si="4"/>
        <v>0</v>
      </c>
      <c r="AO65" s="552">
        <f t="shared" si="4"/>
        <v>0</v>
      </c>
      <c r="AP65" s="553">
        <f t="shared" si="4"/>
        <v>0</v>
      </c>
      <c r="AQ65" s="554">
        <f t="shared" si="4"/>
        <v>0</v>
      </c>
    </row>
    <row r="66" spans="1:43" ht="15.75" customHeight="1">
      <c r="A66" s="56">
        <v>6920</v>
      </c>
      <c r="B66" s="57" t="s">
        <v>51</v>
      </c>
      <c r="C66" s="573" t="s">
        <v>131</v>
      </c>
      <c r="D66" s="576"/>
      <c r="E66" s="576"/>
      <c r="F66" s="577"/>
      <c r="G66" s="58"/>
      <c r="H66" s="59"/>
      <c r="I66" s="60">
        <v>5</v>
      </c>
      <c r="J66" s="61"/>
      <c r="K66" s="60">
        <f t="shared" si="6"/>
        <v>0</v>
      </c>
      <c r="L66" s="62"/>
      <c r="M66" s="63">
        <v>69</v>
      </c>
      <c r="N66" s="62"/>
      <c r="O66" s="64">
        <f t="shared" si="1"/>
        <v>0</v>
      </c>
      <c r="P66" s="55"/>
      <c r="Q66" s="170"/>
      <c r="R66" s="171"/>
      <c r="S66" s="172"/>
      <c r="T66" s="323"/>
      <c r="U66" s="173"/>
      <c r="V66" s="318"/>
      <c r="W66" s="174"/>
      <c r="X66" s="177"/>
      <c r="Y66" s="333"/>
      <c r="Z66" s="422"/>
      <c r="AA66" s="175"/>
      <c r="AB66" s="176"/>
      <c r="AC66" s="178"/>
      <c r="AE66" s="542">
        <f t="shared" si="5"/>
        <v>0</v>
      </c>
      <c r="AF66" s="543">
        <f t="shared" si="5"/>
        <v>0</v>
      </c>
      <c r="AG66" s="544">
        <f t="shared" si="5"/>
        <v>0</v>
      </c>
      <c r="AH66" s="545">
        <f t="shared" si="5"/>
        <v>0</v>
      </c>
      <c r="AI66" s="546">
        <f t="shared" si="5"/>
        <v>0</v>
      </c>
      <c r="AJ66" s="547">
        <f t="shared" si="5"/>
        <v>0</v>
      </c>
      <c r="AK66" s="548">
        <f t="shared" si="4"/>
        <v>0</v>
      </c>
      <c r="AL66" s="549">
        <f t="shared" si="4"/>
        <v>0</v>
      </c>
      <c r="AM66" s="550">
        <f t="shared" si="4"/>
        <v>0</v>
      </c>
      <c r="AN66" s="551">
        <f t="shared" si="4"/>
        <v>0</v>
      </c>
      <c r="AO66" s="552">
        <f t="shared" si="4"/>
        <v>0</v>
      </c>
      <c r="AP66" s="553">
        <f t="shared" si="4"/>
        <v>0</v>
      </c>
      <c r="AQ66" s="554">
        <f t="shared" si="4"/>
        <v>0</v>
      </c>
    </row>
    <row r="67" spans="1:43" ht="15.75" customHeight="1">
      <c r="A67" s="56">
        <v>6921</v>
      </c>
      <c r="B67" s="57" t="s">
        <v>51</v>
      </c>
      <c r="C67" s="573" t="s">
        <v>132</v>
      </c>
      <c r="D67" s="576"/>
      <c r="E67" s="576"/>
      <c r="F67" s="577"/>
      <c r="G67" s="58"/>
      <c r="H67" s="59"/>
      <c r="I67" s="60">
        <v>5</v>
      </c>
      <c r="J67" s="61"/>
      <c r="K67" s="60">
        <f t="shared" si="6"/>
        <v>0</v>
      </c>
      <c r="L67" s="62"/>
      <c r="M67" s="63">
        <v>78</v>
      </c>
      <c r="N67" s="62"/>
      <c r="O67" s="64">
        <f t="shared" si="1"/>
        <v>0</v>
      </c>
      <c r="P67" s="55"/>
      <c r="Q67" s="170"/>
      <c r="R67" s="171"/>
      <c r="S67" s="172"/>
      <c r="T67" s="323"/>
      <c r="U67" s="173"/>
      <c r="V67" s="318"/>
      <c r="W67" s="174"/>
      <c r="X67" s="177"/>
      <c r="Y67" s="333"/>
      <c r="Z67" s="422"/>
      <c r="AA67" s="175"/>
      <c r="AB67" s="176"/>
      <c r="AC67" s="178"/>
      <c r="AE67" s="542">
        <f t="shared" si="5"/>
        <v>0</v>
      </c>
      <c r="AF67" s="543">
        <f t="shared" si="5"/>
        <v>0</v>
      </c>
      <c r="AG67" s="544">
        <f t="shared" si="5"/>
        <v>0</v>
      </c>
      <c r="AH67" s="545">
        <f t="shared" si="5"/>
        <v>0</v>
      </c>
      <c r="AI67" s="546">
        <f t="shared" si="5"/>
        <v>0</v>
      </c>
      <c r="AJ67" s="547">
        <f t="shared" si="5"/>
        <v>0</v>
      </c>
      <c r="AK67" s="548">
        <f t="shared" si="4"/>
        <v>0</v>
      </c>
      <c r="AL67" s="549">
        <f t="shared" si="4"/>
        <v>0</v>
      </c>
      <c r="AM67" s="550">
        <f t="shared" si="4"/>
        <v>0</v>
      </c>
      <c r="AN67" s="551">
        <f t="shared" si="4"/>
        <v>0</v>
      </c>
      <c r="AO67" s="552">
        <f t="shared" si="4"/>
        <v>0</v>
      </c>
      <c r="AP67" s="553">
        <f t="shared" si="4"/>
        <v>0</v>
      </c>
      <c r="AQ67" s="554">
        <f t="shared" si="4"/>
        <v>0</v>
      </c>
    </row>
    <row r="68" spans="1:43" ht="15.75" customHeight="1">
      <c r="A68" s="56">
        <v>6922</v>
      </c>
      <c r="B68" s="57" t="s">
        <v>51</v>
      </c>
      <c r="C68" s="573" t="s">
        <v>133</v>
      </c>
      <c r="D68" s="576"/>
      <c r="E68" s="576"/>
      <c r="F68" s="577"/>
      <c r="G68" s="58"/>
      <c r="H68" s="59"/>
      <c r="I68" s="60">
        <v>5</v>
      </c>
      <c r="J68" s="61"/>
      <c r="K68" s="60">
        <f t="shared" si="6"/>
        <v>0</v>
      </c>
      <c r="L68" s="62"/>
      <c r="M68" s="63">
        <v>79</v>
      </c>
      <c r="N68" s="62"/>
      <c r="O68" s="64">
        <f t="shared" si="1"/>
        <v>0</v>
      </c>
      <c r="P68" s="55"/>
      <c r="Q68" s="170"/>
      <c r="R68" s="171"/>
      <c r="S68" s="172"/>
      <c r="T68" s="323"/>
      <c r="U68" s="173"/>
      <c r="V68" s="318"/>
      <c r="W68" s="174"/>
      <c r="X68" s="177"/>
      <c r="Y68" s="333"/>
      <c r="Z68" s="422"/>
      <c r="AA68" s="175"/>
      <c r="AB68" s="176"/>
      <c r="AC68" s="178"/>
      <c r="AE68" s="542">
        <f t="shared" si="5"/>
        <v>0</v>
      </c>
      <c r="AF68" s="543">
        <f t="shared" si="5"/>
        <v>0</v>
      </c>
      <c r="AG68" s="544">
        <f t="shared" si="5"/>
        <v>0</v>
      </c>
      <c r="AH68" s="545">
        <f t="shared" si="5"/>
        <v>0</v>
      </c>
      <c r="AI68" s="546">
        <f t="shared" si="5"/>
        <v>0</v>
      </c>
      <c r="AJ68" s="547">
        <f t="shared" si="5"/>
        <v>0</v>
      </c>
      <c r="AK68" s="548">
        <f t="shared" si="4"/>
        <v>0</v>
      </c>
      <c r="AL68" s="549">
        <f t="shared" si="4"/>
        <v>0</v>
      </c>
      <c r="AM68" s="550">
        <f t="shared" si="4"/>
        <v>0</v>
      </c>
      <c r="AN68" s="551">
        <f t="shared" si="4"/>
        <v>0</v>
      </c>
      <c r="AO68" s="552">
        <f t="shared" si="4"/>
        <v>0</v>
      </c>
      <c r="AP68" s="553">
        <f t="shared" si="4"/>
        <v>0</v>
      </c>
      <c r="AQ68" s="554">
        <f t="shared" si="4"/>
        <v>0</v>
      </c>
    </row>
    <row r="69" spans="1:43" ht="15.75" customHeight="1">
      <c r="A69" s="66">
        <v>6432</v>
      </c>
      <c r="B69" s="67" t="s">
        <v>52</v>
      </c>
      <c r="C69" s="621" t="s">
        <v>39</v>
      </c>
      <c r="D69" s="574"/>
      <c r="E69" s="574"/>
      <c r="F69" s="575"/>
      <c r="G69" s="68"/>
      <c r="H69" s="69"/>
      <c r="I69" s="70">
        <v>5</v>
      </c>
      <c r="J69" s="71"/>
      <c r="K69" s="70">
        <f t="shared" si="6"/>
        <v>0</v>
      </c>
      <c r="L69" s="72"/>
      <c r="M69" s="73">
        <v>315</v>
      </c>
      <c r="N69" s="72"/>
      <c r="O69" s="74">
        <f t="shared" si="1"/>
        <v>0</v>
      </c>
      <c r="P69" s="55"/>
      <c r="Q69" s="170"/>
      <c r="R69" s="171"/>
      <c r="S69" s="172"/>
      <c r="T69" s="323"/>
      <c r="U69" s="173"/>
      <c r="V69" s="318"/>
      <c r="W69" s="174"/>
      <c r="X69" s="177"/>
      <c r="Y69" s="333"/>
      <c r="Z69" s="422"/>
      <c r="AA69" s="175"/>
      <c r="AB69" s="176"/>
      <c r="AC69" s="178"/>
      <c r="AE69" s="542">
        <f t="shared" si="5"/>
        <v>0</v>
      </c>
      <c r="AF69" s="543">
        <f t="shared" si="5"/>
        <v>0</v>
      </c>
      <c r="AG69" s="544">
        <f t="shared" si="5"/>
        <v>0</v>
      </c>
      <c r="AH69" s="545">
        <f t="shared" si="5"/>
        <v>0</v>
      </c>
      <c r="AI69" s="546">
        <f t="shared" si="5"/>
        <v>0</v>
      </c>
      <c r="AJ69" s="547">
        <f t="shared" si="5"/>
        <v>0</v>
      </c>
      <c r="AK69" s="548">
        <f t="shared" si="4"/>
        <v>0</v>
      </c>
      <c r="AL69" s="549">
        <f t="shared" si="4"/>
        <v>0</v>
      </c>
      <c r="AM69" s="550">
        <f t="shared" si="4"/>
        <v>0</v>
      </c>
      <c r="AN69" s="551">
        <f t="shared" si="4"/>
        <v>0</v>
      </c>
      <c r="AO69" s="552">
        <f t="shared" si="4"/>
        <v>0</v>
      </c>
      <c r="AP69" s="553">
        <f t="shared" si="4"/>
        <v>0</v>
      </c>
      <c r="AQ69" s="554">
        <f t="shared" si="4"/>
        <v>0</v>
      </c>
    </row>
    <row r="70" spans="1:43" ht="15.75" customHeight="1">
      <c r="A70" s="66">
        <v>6430</v>
      </c>
      <c r="B70" s="67" t="s">
        <v>52</v>
      </c>
      <c r="C70" s="621" t="s">
        <v>40</v>
      </c>
      <c r="D70" s="574"/>
      <c r="E70" s="574"/>
      <c r="F70" s="575"/>
      <c r="G70" s="68"/>
      <c r="H70" s="69"/>
      <c r="I70" s="70">
        <v>5</v>
      </c>
      <c r="J70" s="71"/>
      <c r="K70" s="70">
        <f t="shared" si="6"/>
        <v>0</v>
      </c>
      <c r="L70" s="72"/>
      <c r="M70" s="73">
        <v>339</v>
      </c>
      <c r="N70" s="72"/>
      <c r="O70" s="74">
        <f t="shared" si="1"/>
        <v>0</v>
      </c>
      <c r="P70" s="55"/>
      <c r="Q70" s="170"/>
      <c r="R70" s="171"/>
      <c r="S70" s="172"/>
      <c r="T70" s="323"/>
      <c r="U70" s="173"/>
      <c r="V70" s="318"/>
      <c r="W70" s="174"/>
      <c r="X70" s="177"/>
      <c r="Y70" s="333"/>
      <c r="Z70" s="422"/>
      <c r="AA70" s="175"/>
      <c r="AB70" s="176"/>
      <c r="AC70" s="178"/>
      <c r="AE70" s="542">
        <f t="shared" si="5"/>
        <v>0</v>
      </c>
      <c r="AF70" s="543">
        <f t="shared" si="5"/>
        <v>0</v>
      </c>
      <c r="AG70" s="544">
        <f t="shared" si="5"/>
        <v>0</v>
      </c>
      <c r="AH70" s="545">
        <f t="shared" si="5"/>
        <v>0</v>
      </c>
      <c r="AI70" s="546">
        <f t="shared" si="5"/>
        <v>0</v>
      </c>
      <c r="AJ70" s="547">
        <f t="shared" si="5"/>
        <v>0</v>
      </c>
      <c r="AK70" s="548">
        <f t="shared" si="4"/>
        <v>0</v>
      </c>
      <c r="AL70" s="549">
        <f t="shared" si="4"/>
        <v>0</v>
      </c>
      <c r="AM70" s="550">
        <f t="shared" si="4"/>
        <v>0</v>
      </c>
      <c r="AN70" s="551">
        <f t="shared" si="4"/>
        <v>0</v>
      </c>
      <c r="AO70" s="552">
        <f t="shared" si="4"/>
        <v>0</v>
      </c>
      <c r="AP70" s="553">
        <f t="shared" si="4"/>
        <v>0</v>
      </c>
      <c r="AQ70" s="554">
        <f t="shared" si="4"/>
        <v>0</v>
      </c>
    </row>
    <row r="71" spans="1:43" ht="15.75" customHeight="1">
      <c r="A71" s="75">
        <v>5859</v>
      </c>
      <c r="B71" s="76" t="s">
        <v>53</v>
      </c>
      <c r="C71" s="615" t="s">
        <v>183</v>
      </c>
      <c r="D71" s="574"/>
      <c r="E71" s="574"/>
      <c r="F71" s="575"/>
      <c r="G71" s="77"/>
      <c r="H71" s="78"/>
      <c r="I71" s="77">
        <v>10</v>
      </c>
      <c r="J71" s="79"/>
      <c r="K71" s="77">
        <f t="shared" si="6"/>
        <v>0</v>
      </c>
      <c r="L71" s="80"/>
      <c r="M71" s="81">
        <v>459</v>
      </c>
      <c r="N71" s="80"/>
      <c r="O71" s="82">
        <f t="shared" si="1"/>
        <v>0</v>
      </c>
      <c r="P71" s="55"/>
      <c r="Q71" s="170"/>
      <c r="R71" s="171"/>
      <c r="S71" s="172"/>
      <c r="T71" s="323"/>
      <c r="U71" s="173"/>
      <c r="V71" s="318"/>
      <c r="W71" s="174"/>
      <c r="X71" s="177"/>
      <c r="Y71" s="333"/>
      <c r="Z71" s="422"/>
      <c r="AA71" s="175"/>
      <c r="AB71" s="176"/>
      <c r="AC71" s="178"/>
      <c r="AE71" s="542">
        <f t="shared" si="5"/>
        <v>0</v>
      </c>
      <c r="AF71" s="543">
        <f t="shared" si="5"/>
        <v>0</v>
      </c>
      <c r="AG71" s="544">
        <f t="shared" si="5"/>
        <v>0</v>
      </c>
      <c r="AH71" s="545">
        <f t="shared" si="5"/>
        <v>0</v>
      </c>
      <c r="AI71" s="546">
        <f t="shared" si="5"/>
        <v>0</v>
      </c>
      <c r="AJ71" s="547">
        <f t="shared" si="5"/>
        <v>0</v>
      </c>
      <c r="AK71" s="548">
        <f t="shared" si="4"/>
        <v>0</v>
      </c>
      <c r="AL71" s="549">
        <f t="shared" si="4"/>
        <v>0</v>
      </c>
      <c r="AM71" s="550">
        <f t="shared" si="4"/>
        <v>0</v>
      </c>
      <c r="AN71" s="551">
        <f t="shared" si="4"/>
        <v>0</v>
      </c>
      <c r="AO71" s="552">
        <f t="shared" si="4"/>
        <v>0</v>
      </c>
      <c r="AP71" s="553">
        <f t="shared" si="4"/>
        <v>0</v>
      </c>
      <c r="AQ71" s="554">
        <f t="shared" si="4"/>
        <v>0</v>
      </c>
    </row>
    <row r="72" spans="1:43" ht="15.75" customHeight="1">
      <c r="A72" s="75">
        <v>5931</v>
      </c>
      <c r="B72" s="76" t="s">
        <v>53</v>
      </c>
      <c r="C72" s="620" t="s">
        <v>184</v>
      </c>
      <c r="D72" s="574"/>
      <c r="E72" s="574"/>
      <c r="F72" s="575"/>
      <c r="G72" s="83"/>
      <c r="H72" s="78"/>
      <c r="I72" s="77">
        <v>10</v>
      </c>
      <c r="J72" s="79"/>
      <c r="K72" s="77">
        <f t="shared" si="6"/>
        <v>0</v>
      </c>
      <c r="L72" s="80"/>
      <c r="M72" s="81">
        <v>475</v>
      </c>
      <c r="N72" s="80"/>
      <c r="O72" s="82">
        <f t="shared" si="1"/>
        <v>0</v>
      </c>
      <c r="P72" s="55"/>
      <c r="Q72" s="170"/>
      <c r="R72" s="171"/>
      <c r="S72" s="172"/>
      <c r="T72" s="323"/>
      <c r="U72" s="173"/>
      <c r="V72" s="318"/>
      <c r="W72" s="174"/>
      <c r="X72" s="177"/>
      <c r="Y72" s="333"/>
      <c r="Z72" s="422"/>
      <c r="AA72" s="175"/>
      <c r="AB72" s="176"/>
      <c r="AC72" s="178"/>
      <c r="AE72" s="542">
        <f t="shared" si="5"/>
        <v>0</v>
      </c>
      <c r="AF72" s="543">
        <f t="shared" si="5"/>
        <v>0</v>
      </c>
      <c r="AG72" s="544">
        <f t="shared" si="5"/>
        <v>0</v>
      </c>
      <c r="AH72" s="545">
        <f t="shared" si="5"/>
        <v>0</v>
      </c>
      <c r="AI72" s="546">
        <f t="shared" si="5"/>
        <v>0</v>
      </c>
      <c r="AJ72" s="547">
        <f t="shared" si="5"/>
        <v>0</v>
      </c>
      <c r="AK72" s="548">
        <f t="shared" si="4"/>
        <v>0</v>
      </c>
      <c r="AL72" s="549">
        <f t="shared" si="4"/>
        <v>0</v>
      </c>
      <c r="AM72" s="550">
        <f t="shared" si="4"/>
        <v>0</v>
      </c>
      <c r="AN72" s="551">
        <f t="shared" si="4"/>
        <v>0</v>
      </c>
      <c r="AO72" s="552">
        <f t="shared" si="4"/>
        <v>0</v>
      </c>
      <c r="AP72" s="553">
        <f t="shared" si="4"/>
        <v>0</v>
      </c>
      <c r="AQ72" s="554">
        <f t="shared" si="4"/>
        <v>0</v>
      </c>
    </row>
    <row r="73" spans="1:43" ht="15.75" customHeight="1">
      <c r="A73" s="75">
        <v>5937</v>
      </c>
      <c r="B73" s="76" t="s">
        <v>53</v>
      </c>
      <c r="C73" s="615" t="s">
        <v>39</v>
      </c>
      <c r="D73" s="574"/>
      <c r="E73" s="574"/>
      <c r="F73" s="575"/>
      <c r="G73" s="83"/>
      <c r="H73" s="78"/>
      <c r="I73" s="77">
        <v>10</v>
      </c>
      <c r="J73" s="79"/>
      <c r="K73" s="77">
        <f t="shared" si="6"/>
        <v>0</v>
      </c>
      <c r="L73" s="80"/>
      <c r="M73" s="81">
        <v>419</v>
      </c>
      <c r="N73" s="80"/>
      <c r="O73" s="82">
        <f t="shared" si="1"/>
        <v>0</v>
      </c>
      <c r="P73" s="55"/>
      <c r="Q73" s="170"/>
      <c r="R73" s="171"/>
      <c r="S73" s="172"/>
      <c r="T73" s="323"/>
      <c r="U73" s="173"/>
      <c r="V73" s="318"/>
      <c r="W73" s="174"/>
      <c r="X73" s="177"/>
      <c r="Y73" s="333"/>
      <c r="Z73" s="422"/>
      <c r="AA73" s="175"/>
      <c r="AB73" s="176"/>
      <c r="AC73" s="178"/>
      <c r="AE73" s="542">
        <f t="shared" si="5"/>
        <v>0</v>
      </c>
      <c r="AF73" s="543">
        <f t="shared" si="5"/>
        <v>0</v>
      </c>
      <c r="AG73" s="544">
        <f t="shared" si="5"/>
        <v>0</v>
      </c>
      <c r="AH73" s="545">
        <f t="shared" si="5"/>
        <v>0</v>
      </c>
      <c r="AI73" s="546">
        <f t="shared" si="5"/>
        <v>0</v>
      </c>
      <c r="AJ73" s="547">
        <f t="shared" si="5"/>
        <v>0</v>
      </c>
      <c r="AK73" s="548">
        <f t="shared" si="4"/>
        <v>0</v>
      </c>
      <c r="AL73" s="549">
        <f t="shared" si="4"/>
        <v>0</v>
      </c>
      <c r="AM73" s="550">
        <f t="shared" si="4"/>
        <v>0</v>
      </c>
      <c r="AN73" s="551">
        <f t="shared" si="4"/>
        <v>0</v>
      </c>
      <c r="AO73" s="552">
        <f t="shared" si="4"/>
        <v>0</v>
      </c>
      <c r="AP73" s="553">
        <f t="shared" si="4"/>
        <v>0</v>
      </c>
      <c r="AQ73" s="554">
        <f t="shared" si="4"/>
        <v>0</v>
      </c>
    </row>
    <row r="74" spans="1:43" ht="15.75" customHeight="1">
      <c r="A74" s="75">
        <v>6001</v>
      </c>
      <c r="B74" s="76" t="s">
        <v>53</v>
      </c>
      <c r="C74" s="615" t="s">
        <v>40</v>
      </c>
      <c r="D74" s="574"/>
      <c r="E74" s="574"/>
      <c r="F74" s="575"/>
      <c r="G74" s="83"/>
      <c r="H74" s="78"/>
      <c r="I74" s="77">
        <v>5</v>
      </c>
      <c r="J74" s="79"/>
      <c r="K74" s="77">
        <f t="shared" si="6"/>
        <v>0</v>
      </c>
      <c r="L74" s="80"/>
      <c r="M74" s="81">
        <v>339</v>
      </c>
      <c r="N74" s="80"/>
      <c r="O74" s="82">
        <f t="shared" si="1"/>
        <v>0</v>
      </c>
      <c r="P74" s="55"/>
      <c r="Q74" s="170"/>
      <c r="R74" s="171"/>
      <c r="S74" s="172"/>
      <c r="T74" s="323"/>
      <c r="U74" s="173"/>
      <c r="V74" s="318"/>
      <c r="W74" s="174"/>
      <c r="X74" s="177"/>
      <c r="Y74" s="333"/>
      <c r="Z74" s="422"/>
      <c r="AA74" s="175"/>
      <c r="AB74" s="176"/>
      <c r="AC74" s="178"/>
      <c r="AE74" s="542">
        <f t="shared" si="5"/>
        <v>0</v>
      </c>
      <c r="AF74" s="543">
        <f t="shared" si="5"/>
        <v>0</v>
      </c>
      <c r="AG74" s="544">
        <f t="shared" si="5"/>
        <v>0</v>
      </c>
      <c r="AH74" s="545">
        <f t="shared" si="5"/>
        <v>0</v>
      </c>
      <c r="AI74" s="546">
        <f t="shared" si="5"/>
        <v>0</v>
      </c>
      <c r="AJ74" s="547">
        <f t="shared" si="5"/>
        <v>0</v>
      </c>
      <c r="AK74" s="548">
        <f t="shared" si="4"/>
        <v>0</v>
      </c>
      <c r="AL74" s="549">
        <f t="shared" si="4"/>
        <v>0</v>
      </c>
      <c r="AM74" s="550">
        <f t="shared" si="4"/>
        <v>0</v>
      </c>
      <c r="AN74" s="551">
        <f t="shared" si="4"/>
        <v>0</v>
      </c>
      <c r="AO74" s="552">
        <f t="shared" si="4"/>
        <v>0</v>
      </c>
      <c r="AP74" s="553">
        <f t="shared" si="4"/>
        <v>0</v>
      </c>
      <c r="AQ74" s="554">
        <f t="shared" si="4"/>
        <v>0</v>
      </c>
    </row>
    <row r="75" spans="1:43" ht="15.75" customHeight="1">
      <c r="A75" s="75">
        <v>6002</v>
      </c>
      <c r="B75" s="76" t="s">
        <v>53</v>
      </c>
      <c r="C75" s="615" t="s">
        <v>41</v>
      </c>
      <c r="D75" s="574"/>
      <c r="E75" s="574"/>
      <c r="F75" s="575"/>
      <c r="G75" s="83"/>
      <c r="H75" s="78"/>
      <c r="I75" s="77">
        <v>5</v>
      </c>
      <c r="J75" s="79"/>
      <c r="K75" s="77">
        <f t="shared" si="6"/>
        <v>0</v>
      </c>
      <c r="L75" s="80"/>
      <c r="M75" s="81">
        <v>350</v>
      </c>
      <c r="N75" s="80"/>
      <c r="O75" s="82">
        <f t="shared" si="1"/>
        <v>0</v>
      </c>
      <c r="P75" s="55"/>
      <c r="Q75" s="170"/>
      <c r="R75" s="171"/>
      <c r="S75" s="172"/>
      <c r="T75" s="323"/>
      <c r="U75" s="173"/>
      <c r="V75" s="318"/>
      <c r="W75" s="174"/>
      <c r="X75" s="177"/>
      <c r="Y75" s="333"/>
      <c r="Z75" s="422"/>
      <c r="AA75" s="175"/>
      <c r="AB75" s="176"/>
      <c r="AC75" s="178"/>
      <c r="AE75" s="542">
        <f t="shared" si="5"/>
        <v>0</v>
      </c>
      <c r="AF75" s="543">
        <f t="shared" si="5"/>
        <v>0</v>
      </c>
      <c r="AG75" s="544">
        <f t="shared" si="5"/>
        <v>0</v>
      </c>
      <c r="AH75" s="545">
        <f t="shared" si="5"/>
        <v>0</v>
      </c>
      <c r="AI75" s="546">
        <f t="shared" si="5"/>
        <v>0</v>
      </c>
      <c r="AJ75" s="547">
        <f t="shared" si="5"/>
        <v>0</v>
      </c>
      <c r="AK75" s="548">
        <f t="shared" si="4"/>
        <v>0</v>
      </c>
      <c r="AL75" s="549">
        <f t="shared" si="4"/>
        <v>0</v>
      </c>
      <c r="AM75" s="550">
        <f t="shared" si="4"/>
        <v>0</v>
      </c>
      <c r="AN75" s="551">
        <f t="shared" si="4"/>
        <v>0</v>
      </c>
      <c r="AO75" s="552">
        <f t="shared" si="4"/>
        <v>0</v>
      </c>
      <c r="AP75" s="553">
        <f t="shared" si="4"/>
        <v>0</v>
      </c>
      <c r="AQ75" s="554">
        <f t="shared" si="4"/>
        <v>0</v>
      </c>
    </row>
    <row r="76" spans="1:43" ht="15.75" customHeight="1">
      <c r="A76" s="75">
        <v>6229</v>
      </c>
      <c r="B76" s="76" t="s">
        <v>53</v>
      </c>
      <c r="C76" s="615" t="s">
        <v>42</v>
      </c>
      <c r="D76" s="574"/>
      <c r="E76" s="574"/>
      <c r="F76" s="575"/>
      <c r="G76" s="83"/>
      <c r="H76" s="78"/>
      <c r="I76" s="77">
        <v>5</v>
      </c>
      <c r="J76" s="79"/>
      <c r="K76" s="77">
        <f t="shared" si="6"/>
        <v>0</v>
      </c>
      <c r="L76" s="80"/>
      <c r="M76" s="81">
        <v>494</v>
      </c>
      <c r="N76" s="80"/>
      <c r="O76" s="82">
        <f t="shared" si="1"/>
        <v>0</v>
      </c>
      <c r="P76" s="55"/>
      <c r="Q76" s="170"/>
      <c r="R76" s="171"/>
      <c r="S76" s="172"/>
      <c r="T76" s="323"/>
      <c r="U76" s="173"/>
      <c r="V76" s="318"/>
      <c r="W76" s="174"/>
      <c r="X76" s="177"/>
      <c r="Y76" s="333"/>
      <c r="Z76" s="422"/>
      <c r="AA76" s="175"/>
      <c r="AB76" s="176"/>
      <c r="AC76" s="178"/>
      <c r="AE76" s="542">
        <f t="shared" si="5"/>
        <v>0</v>
      </c>
      <c r="AF76" s="543">
        <f t="shared" si="5"/>
        <v>0</v>
      </c>
      <c r="AG76" s="544">
        <f t="shared" si="5"/>
        <v>0</v>
      </c>
      <c r="AH76" s="545">
        <f t="shared" si="5"/>
        <v>0</v>
      </c>
      <c r="AI76" s="546">
        <f t="shared" si="5"/>
        <v>0</v>
      </c>
      <c r="AJ76" s="547">
        <f t="shared" si="5"/>
        <v>0</v>
      </c>
      <c r="AK76" s="548">
        <f t="shared" si="4"/>
        <v>0</v>
      </c>
      <c r="AL76" s="549">
        <f t="shared" si="4"/>
        <v>0</v>
      </c>
      <c r="AM76" s="550">
        <f t="shared" si="4"/>
        <v>0</v>
      </c>
      <c r="AN76" s="551">
        <f t="shared" si="4"/>
        <v>0</v>
      </c>
      <c r="AO76" s="552">
        <f t="shared" si="4"/>
        <v>0</v>
      </c>
      <c r="AP76" s="553">
        <f t="shared" si="4"/>
        <v>0</v>
      </c>
      <c r="AQ76" s="554">
        <f t="shared" si="4"/>
        <v>0</v>
      </c>
    </row>
    <row r="77" spans="1:43" ht="15.75" customHeight="1">
      <c r="A77" s="75">
        <v>6227</v>
      </c>
      <c r="B77" s="76" t="s">
        <v>53</v>
      </c>
      <c r="C77" s="615" t="s">
        <v>43</v>
      </c>
      <c r="D77" s="574"/>
      <c r="E77" s="574"/>
      <c r="F77" s="575"/>
      <c r="G77" s="83"/>
      <c r="H77" s="78"/>
      <c r="I77" s="77">
        <v>5</v>
      </c>
      <c r="J77" s="79"/>
      <c r="K77" s="77">
        <f t="shared" si="6"/>
        <v>0</v>
      </c>
      <c r="L77" s="80"/>
      <c r="M77" s="81">
        <v>429</v>
      </c>
      <c r="N77" s="80"/>
      <c r="O77" s="82">
        <f t="shared" si="1"/>
        <v>0</v>
      </c>
      <c r="P77" s="55"/>
      <c r="Q77" s="170"/>
      <c r="R77" s="171"/>
      <c r="S77" s="172"/>
      <c r="T77" s="323"/>
      <c r="U77" s="173"/>
      <c r="V77" s="318"/>
      <c r="W77" s="174"/>
      <c r="X77" s="177"/>
      <c r="Y77" s="333"/>
      <c r="Z77" s="422"/>
      <c r="AA77" s="175"/>
      <c r="AB77" s="176"/>
      <c r="AC77" s="178"/>
      <c r="AE77" s="542">
        <f t="shared" si="5"/>
        <v>0</v>
      </c>
      <c r="AF77" s="543">
        <f t="shared" si="5"/>
        <v>0</v>
      </c>
      <c r="AG77" s="544">
        <f t="shared" si="5"/>
        <v>0</v>
      </c>
      <c r="AH77" s="545">
        <f t="shared" si="5"/>
        <v>0</v>
      </c>
      <c r="AI77" s="546">
        <f t="shared" si="5"/>
        <v>0</v>
      </c>
      <c r="AJ77" s="547">
        <f t="shared" si="5"/>
        <v>0</v>
      </c>
      <c r="AK77" s="548">
        <f t="shared" si="4"/>
        <v>0</v>
      </c>
      <c r="AL77" s="549">
        <f t="shared" si="4"/>
        <v>0</v>
      </c>
      <c r="AM77" s="550">
        <f t="shared" si="4"/>
        <v>0</v>
      </c>
      <c r="AN77" s="551">
        <f t="shared" si="4"/>
        <v>0</v>
      </c>
      <c r="AO77" s="552">
        <f t="shared" si="4"/>
        <v>0</v>
      </c>
      <c r="AP77" s="553">
        <f t="shared" si="4"/>
        <v>0</v>
      </c>
      <c r="AQ77" s="554">
        <f t="shared" si="4"/>
        <v>0</v>
      </c>
    </row>
    <row r="78" spans="1:43" ht="15.75" customHeight="1">
      <c r="A78" s="75">
        <v>6228</v>
      </c>
      <c r="B78" s="76" t="s">
        <v>53</v>
      </c>
      <c r="C78" s="615" t="s">
        <v>44</v>
      </c>
      <c r="D78" s="574"/>
      <c r="E78" s="574"/>
      <c r="F78" s="575"/>
      <c r="G78" s="83"/>
      <c r="H78" s="78"/>
      <c r="I78" s="77">
        <v>5</v>
      </c>
      <c r="J78" s="79"/>
      <c r="K78" s="77">
        <f t="shared" si="6"/>
        <v>0</v>
      </c>
      <c r="L78" s="80"/>
      <c r="M78" s="81">
        <v>389</v>
      </c>
      <c r="N78" s="80"/>
      <c r="O78" s="82">
        <f t="shared" si="1"/>
        <v>0</v>
      </c>
      <c r="P78" s="55"/>
      <c r="Q78" s="170"/>
      <c r="R78" s="171"/>
      <c r="S78" s="172"/>
      <c r="T78" s="323"/>
      <c r="U78" s="173"/>
      <c r="V78" s="318"/>
      <c r="W78" s="174"/>
      <c r="X78" s="177"/>
      <c r="Y78" s="333"/>
      <c r="Z78" s="422"/>
      <c r="AA78" s="175"/>
      <c r="AB78" s="176"/>
      <c r="AC78" s="178"/>
      <c r="AE78" s="542">
        <f t="shared" si="5"/>
        <v>0</v>
      </c>
      <c r="AF78" s="543">
        <f t="shared" si="5"/>
        <v>0</v>
      </c>
      <c r="AG78" s="544">
        <f t="shared" si="5"/>
        <v>0</v>
      </c>
      <c r="AH78" s="545">
        <f t="shared" si="5"/>
        <v>0</v>
      </c>
      <c r="AI78" s="546">
        <f t="shared" si="5"/>
        <v>0</v>
      </c>
      <c r="AJ78" s="547">
        <f t="shared" si="5"/>
        <v>0</v>
      </c>
      <c r="AK78" s="548">
        <f t="shared" si="4"/>
        <v>0</v>
      </c>
      <c r="AL78" s="549">
        <f t="shared" si="4"/>
        <v>0</v>
      </c>
      <c r="AM78" s="550">
        <f t="shared" si="4"/>
        <v>0</v>
      </c>
      <c r="AN78" s="551">
        <f t="shared" si="4"/>
        <v>0</v>
      </c>
      <c r="AO78" s="552">
        <f t="shared" si="4"/>
        <v>0</v>
      </c>
      <c r="AP78" s="553">
        <f t="shared" si="4"/>
        <v>0</v>
      </c>
      <c r="AQ78" s="554">
        <f t="shared" si="4"/>
        <v>0</v>
      </c>
    </row>
    <row r="79" spans="1:43" ht="15.75" customHeight="1">
      <c r="A79" s="75">
        <v>6223</v>
      </c>
      <c r="B79" s="76" t="s">
        <v>53</v>
      </c>
      <c r="C79" s="615" t="s">
        <v>45</v>
      </c>
      <c r="D79" s="574"/>
      <c r="E79" s="574"/>
      <c r="F79" s="575"/>
      <c r="G79" s="83"/>
      <c r="H79" s="78"/>
      <c r="I79" s="77">
        <v>5</v>
      </c>
      <c r="J79" s="79"/>
      <c r="K79" s="77">
        <f t="shared" si="6"/>
        <v>0</v>
      </c>
      <c r="L79" s="80"/>
      <c r="M79" s="81">
        <v>489</v>
      </c>
      <c r="N79" s="80"/>
      <c r="O79" s="82">
        <f t="shared" si="1"/>
        <v>0</v>
      </c>
      <c r="P79" s="55"/>
      <c r="Q79" s="170"/>
      <c r="R79" s="171"/>
      <c r="S79" s="172"/>
      <c r="T79" s="323"/>
      <c r="U79" s="173"/>
      <c r="V79" s="318"/>
      <c r="W79" s="174"/>
      <c r="X79" s="177"/>
      <c r="Y79" s="333"/>
      <c r="Z79" s="422"/>
      <c r="AA79" s="175"/>
      <c r="AB79" s="176"/>
      <c r="AC79" s="178"/>
      <c r="AE79" s="542">
        <f t="shared" si="5"/>
        <v>0</v>
      </c>
      <c r="AF79" s="543">
        <f t="shared" si="5"/>
        <v>0</v>
      </c>
      <c r="AG79" s="544">
        <f t="shared" si="5"/>
        <v>0</v>
      </c>
      <c r="AH79" s="545">
        <f t="shared" si="5"/>
        <v>0</v>
      </c>
      <c r="AI79" s="546">
        <f t="shared" si="5"/>
        <v>0</v>
      </c>
      <c r="AJ79" s="547">
        <f t="shared" si="5"/>
        <v>0</v>
      </c>
      <c r="AK79" s="548">
        <f t="shared" si="4"/>
        <v>0</v>
      </c>
      <c r="AL79" s="549">
        <f t="shared" si="4"/>
        <v>0</v>
      </c>
      <c r="AM79" s="550">
        <f t="shared" si="4"/>
        <v>0</v>
      </c>
      <c r="AN79" s="551">
        <f t="shared" si="4"/>
        <v>0</v>
      </c>
      <c r="AO79" s="552">
        <f t="shared" si="4"/>
        <v>0</v>
      </c>
      <c r="AP79" s="553">
        <f t="shared" si="4"/>
        <v>0</v>
      </c>
      <c r="AQ79" s="554">
        <f t="shared" si="4"/>
        <v>0</v>
      </c>
    </row>
    <row r="80" spans="1:43" ht="15.75" customHeight="1">
      <c r="A80" s="75">
        <v>6431</v>
      </c>
      <c r="B80" s="76" t="s">
        <v>53</v>
      </c>
      <c r="C80" s="615" t="s">
        <v>46</v>
      </c>
      <c r="D80" s="574"/>
      <c r="E80" s="574"/>
      <c r="F80" s="575"/>
      <c r="G80" s="83"/>
      <c r="H80" s="78"/>
      <c r="I80" s="77">
        <v>5</v>
      </c>
      <c r="J80" s="79"/>
      <c r="K80" s="77">
        <f t="shared" si="6"/>
        <v>0</v>
      </c>
      <c r="L80" s="80"/>
      <c r="M80" s="81">
        <v>279</v>
      </c>
      <c r="N80" s="80"/>
      <c r="O80" s="82">
        <f t="shared" si="1"/>
        <v>0</v>
      </c>
      <c r="P80" s="55"/>
      <c r="Q80" s="170"/>
      <c r="R80" s="171"/>
      <c r="S80" s="172"/>
      <c r="T80" s="323"/>
      <c r="U80" s="173"/>
      <c r="V80" s="318"/>
      <c r="W80" s="174"/>
      <c r="X80" s="177"/>
      <c r="Y80" s="333"/>
      <c r="Z80" s="422"/>
      <c r="AA80" s="175"/>
      <c r="AB80" s="176"/>
      <c r="AC80" s="178"/>
      <c r="AE80" s="542">
        <f t="shared" si="5"/>
        <v>0</v>
      </c>
      <c r="AF80" s="543">
        <f t="shared" si="5"/>
        <v>0</v>
      </c>
      <c r="AG80" s="544">
        <f t="shared" si="5"/>
        <v>0</v>
      </c>
      <c r="AH80" s="545">
        <f t="shared" si="5"/>
        <v>0</v>
      </c>
      <c r="AI80" s="546">
        <f t="shared" si="5"/>
        <v>0</v>
      </c>
      <c r="AJ80" s="547">
        <f t="shared" si="5"/>
        <v>0</v>
      </c>
      <c r="AK80" s="548">
        <f t="shared" si="4"/>
        <v>0</v>
      </c>
      <c r="AL80" s="549">
        <f t="shared" si="4"/>
        <v>0</v>
      </c>
      <c r="AM80" s="550">
        <f t="shared" si="4"/>
        <v>0</v>
      </c>
      <c r="AN80" s="551">
        <f t="shared" ref="AN80:AQ136" si="7">$I80*Z80</f>
        <v>0</v>
      </c>
      <c r="AO80" s="552">
        <f t="shared" si="7"/>
        <v>0</v>
      </c>
      <c r="AP80" s="553">
        <f t="shared" si="7"/>
        <v>0</v>
      </c>
      <c r="AQ80" s="554">
        <f t="shared" si="7"/>
        <v>0</v>
      </c>
    </row>
    <row r="81" spans="1:43" ht="15.75" customHeight="1">
      <c r="A81" s="75">
        <v>6429</v>
      </c>
      <c r="B81" s="76" t="s">
        <v>53</v>
      </c>
      <c r="C81" s="615" t="s">
        <v>47</v>
      </c>
      <c r="D81" s="574"/>
      <c r="E81" s="574"/>
      <c r="F81" s="575"/>
      <c r="G81" s="83"/>
      <c r="H81" s="78"/>
      <c r="I81" s="77">
        <v>3</v>
      </c>
      <c r="J81" s="79"/>
      <c r="K81" s="77">
        <f t="shared" si="6"/>
        <v>0</v>
      </c>
      <c r="L81" s="80"/>
      <c r="M81" s="81">
        <v>349</v>
      </c>
      <c r="N81" s="80"/>
      <c r="O81" s="82">
        <f t="shared" si="1"/>
        <v>0</v>
      </c>
      <c r="P81" s="55"/>
      <c r="Q81" s="170"/>
      <c r="R81" s="171"/>
      <c r="S81" s="172"/>
      <c r="T81" s="323"/>
      <c r="U81" s="173"/>
      <c r="V81" s="318"/>
      <c r="W81" s="174"/>
      <c r="X81" s="177"/>
      <c r="Y81" s="333"/>
      <c r="Z81" s="422"/>
      <c r="AA81" s="175"/>
      <c r="AB81" s="176"/>
      <c r="AC81" s="178"/>
      <c r="AE81" s="542">
        <f t="shared" si="5"/>
        <v>0</v>
      </c>
      <c r="AF81" s="543">
        <f t="shared" si="5"/>
        <v>0</v>
      </c>
      <c r="AG81" s="544">
        <f t="shared" si="5"/>
        <v>0</v>
      </c>
      <c r="AH81" s="545">
        <f t="shared" si="5"/>
        <v>0</v>
      </c>
      <c r="AI81" s="546">
        <f t="shared" si="5"/>
        <v>0</v>
      </c>
      <c r="AJ81" s="547">
        <f t="shared" si="5"/>
        <v>0</v>
      </c>
      <c r="AK81" s="548">
        <f t="shared" si="5"/>
        <v>0</v>
      </c>
      <c r="AL81" s="549">
        <f t="shared" si="5"/>
        <v>0</v>
      </c>
      <c r="AM81" s="550">
        <f t="shared" si="5"/>
        <v>0</v>
      </c>
      <c r="AN81" s="551">
        <f t="shared" si="7"/>
        <v>0</v>
      </c>
      <c r="AO81" s="552">
        <f t="shared" si="7"/>
        <v>0</v>
      </c>
      <c r="AP81" s="553">
        <f t="shared" si="7"/>
        <v>0</v>
      </c>
      <c r="AQ81" s="554">
        <f t="shared" si="7"/>
        <v>0</v>
      </c>
    </row>
    <row r="82" spans="1:43" ht="15.75" customHeight="1">
      <c r="A82" s="255">
        <v>6910</v>
      </c>
      <c r="B82" s="256" t="s">
        <v>118</v>
      </c>
      <c r="C82" s="646" t="s">
        <v>119</v>
      </c>
      <c r="D82" s="647"/>
      <c r="E82" s="647"/>
      <c r="F82" s="648"/>
      <c r="G82" s="257"/>
      <c r="H82" s="258"/>
      <c r="I82" s="259">
        <v>1</v>
      </c>
      <c r="J82" s="260"/>
      <c r="K82" s="259">
        <f t="shared" si="6"/>
        <v>0</v>
      </c>
      <c r="L82" s="261"/>
      <c r="M82" s="262">
        <v>439</v>
      </c>
      <c r="N82" s="261"/>
      <c r="O82" s="263">
        <f t="shared" si="1"/>
        <v>0</v>
      </c>
      <c r="P82" s="55"/>
      <c r="Q82" s="170"/>
      <c r="R82" s="171"/>
      <c r="S82" s="172"/>
      <c r="T82" s="323"/>
      <c r="U82" s="173"/>
      <c r="V82" s="318"/>
      <c r="W82" s="174"/>
      <c r="X82" s="177"/>
      <c r="Y82" s="333"/>
      <c r="Z82" s="422"/>
      <c r="AA82" s="175"/>
      <c r="AB82" s="176"/>
      <c r="AC82" s="178"/>
      <c r="AE82" s="542">
        <f t="shared" si="5"/>
        <v>0</v>
      </c>
      <c r="AF82" s="543">
        <f t="shared" si="5"/>
        <v>0</v>
      </c>
      <c r="AG82" s="544">
        <f t="shared" si="5"/>
        <v>0</v>
      </c>
      <c r="AH82" s="545">
        <f t="shared" si="5"/>
        <v>0</v>
      </c>
      <c r="AI82" s="546">
        <f t="shared" si="5"/>
        <v>0</v>
      </c>
      <c r="AJ82" s="547">
        <f t="shared" si="5"/>
        <v>0</v>
      </c>
      <c r="AK82" s="548">
        <f t="shared" si="5"/>
        <v>0</v>
      </c>
      <c r="AL82" s="549">
        <f t="shared" si="5"/>
        <v>0</v>
      </c>
      <c r="AM82" s="550">
        <f t="shared" si="5"/>
        <v>0</v>
      </c>
      <c r="AN82" s="551">
        <f t="shared" si="7"/>
        <v>0</v>
      </c>
      <c r="AO82" s="552">
        <f t="shared" si="7"/>
        <v>0</v>
      </c>
      <c r="AP82" s="553">
        <f t="shared" si="7"/>
        <v>0</v>
      </c>
      <c r="AQ82" s="554">
        <f t="shared" si="7"/>
        <v>0</v>
      </c>
    </row>
    <row r="83" spans="1:43" ht="15.75" customHeight="1">
      <c r="A83" s="255">
        <v>6890</v>
      </c>
      <c r="B83" s="256" t="s">
        <v>118</v>
      </c>
      <c r="C83" s="646" t="s">
        <v>120</v>
      </c>
      <c r="D83" s="647"/>
      <c r="E83" s="647"/>
      <c r="F83" s="648"/>
      <c r="G83" s="257"/>
      <c r="H83" s="258"/>
      <c r="I83" s="259">
        <v>1</v>
      </c>
      <c r="J83" s="260"/>
      <c r="K83" s="259">
        <f t="shared" si="6"/>
        <v>0</v>
      </c>
      <c r="L83" s="261"/>
      <c r="M83" s="262">
        <v>425</v>
      </c>
      <c r="N83" s="261"/>
      <c r="O83" s="263">
        <f t="shared" si="1"/>
        <v>0</v>
      </c>
      <c r="P83" s="55"/>
      <c r="Q83" s="170"/>
      <c r="R83" s="171"/>
      <c r="S83" s="172"/>
      <c r="T83" s="323"/>
      <c r="U83" s="173"/>
      <c r="V83" s="318"/>
      <c r="W83" s="174"/>
      <c r="X83" s="177"/>
      <c r="Y83" s="333"/>
      <c r="Z83" s="422"/>
      <c r="AA83" s="175"/>
      <c r="AB83" s="176"/>
      <c r="AC83" s="178"/>
      <c r="AE83" s="542">
        <f t="shared" si="5"/>
        <v>0</v>
      </c>
      <c r="AF83" s="543">
        <f t="shared" si="5"/>
        <v>0</v>
      </c>
      <c r="AG83" s="544">
        <f t="shared" si="5"/>
        <v>0</v>
      </c>
      <c r="AH83" s="545">
        <f t="shared" si="5"/>
        <v>0</v>
      </c>
      <c r="AI83" s="546">
        <f t="shared" si="5"/>
        <v>0</v>
      </c>
      <c r="AJ83" s="547">
        <f t="shared" si="5"/>
        <v>0</v>
      </c>
      <c r="AK83" s="548">
        <f t="shared" si="5"/>
        <v>0</v>
      </c>
      <c r="AL83" s="549">
        <f t="shared" si="5"/>
        <v>0</v>
      </c>
      <c r="AM83" s="550">
        <f t="shared" si="5"/>
        <v>0</v>
      </c>
      <c r="AN83" s="551">
        <f t="shared" si="7"/>
        <v>0</v>
      </c>
      <c r="AO83" s="552">
        <f t="shared" si="7"/>
        <v>0</v>
      </c>
      <c r="AP83" s="553">
        <f t="shared" si="7"/>
        <v>0</v>
      </c>
      <c r="AQ83" s="554">
        <f t="shared" si="7"/>
        <v>0</v>
      </c>
    </row>
    <row r="84" spans="1:43" ht="15.75" customHeight="1">
      <c r="A84" s="255">
        <v>6891</v>
      </c>
      <c r="B84" s="256" t="s">
        <v>118</v>
      </c>
      <c r="C84" s="646" t="s">
        <v>121</v>
      </c>
      <c r="D84" s="647"/>
      <c r="E84" s="647"/>
      <c r="F84" s="648"/>
      <c r="G84" s="257"/>
      <c r="H84" s="258"/>
      <c r="I84" s="259">
        <v>1</v>
      </c>
      <c r="J84" s="260"/>
      <c r="K84" s="259">
        <f t="shared" ref="K84:K136" si="8">SUM(Q84:AC84)</f>
        <v>0</v>
      </c>
      <c r="L84" s="261"/>
      <c r="M84" s="262">
        <v>389</v>
      </c>
      <c r="N84" s="261"/>
      <c r="O84" s="263">
        <f t="shared" si="1"/>
        <v>0</v>
      </c>
      <c r="P84" s="55"/>
      <c r="Q84" s="170"/>
      <c r="R84" s="171"/>
      <c r="S84" s="172"/>
      <c r="T84" s="323"/>
      <c r="U84" s="173"/>
      <c r="V84" s="318"/>
      <c r="W84" s="174"/>
      <c r="X84" s="177"/>
      <c r="Y84" s="333"/>
      <c r="Z84" s="422"/>
      <c r="AA84" s="175"/>
      <c r="AB84" s="176"/>
      <c r="AC84" s="178"/>
      <c r="AE84" s="542">
        <f t="shared" si="5"/>
        <v>0</v>
      </c>
      <c r="AF84" s="543">
        <f t="shared" si="5"/>
        <v>0</v>
      </c>
      <c r="AG84" s="544">
        <f t="shared" si="5"/>
        <v>0</v>
      </c>
      <c r="AH84" s="545">
        <f t="shared" si="5"/>
        <v>0</v>
      </c>
      <c r="AI84" s="546">
        <f t="shared" si="5"/>
        <v>0</v>
      </c>
      <c r="AJ84" s="547">
        <f t="shared" si="5"/>
        <v>0</v>
      </c>
      <c r="AK84" s="548">
        <f t="shared" si="5"/>
        <v>0</v>
      </c>
      <c r="AL84" s="549">
        <f t="shared" si="5"/>
        <v>0</v>
      </c>
      <c r="AM84" s="550">
        <f t="shared" si="5"/>
        <v>0</v>
      </c>
      <c r="AN84" s="551">
        <f t="shared" si="7"/>
        <v>0</v>
      </c>
      <c r="AO84" s="552">
        <f t="shared" si="7"/>
        <v>0</v>
      </c>
      <c r="AP84" s="553">
        <f t="shared" si="7"/>
        <v>0</v>
      </c>
      <c r="AQ84" s="554">
        <f t="shared" si="7"/>
        <v>0</v>
      </c>
    </row>
    <row r="85" spans="1:43" ht="15.75" customHeight="1">
      <c r="A85" s="255">
        <v>6892</v>
      </c>
      <c r="B85" s="256" t="s">
        <v>118</v>
      </c>
      <c r="C85" s="646" t="s">
        <v>122</v>
      </c>
      <c r="D85" s="647"/>
      <c r="E85" s="647"/>
      <c r="F85" s="648"/>
      <c r="G85" s="257"/>
      <c r="H85" s="258"/>
      <c r="I85" s="259">
        <v>1</v>
      </c>
      <c r="J85" s="260"/>
      <c r="K85" s="259">
        <f t="shared" si="8"/>
        <v>0</v>
      </c>
      <c r="L85" s="261"/>
      <c r="M85" s="262">
        <v>329</v>
      </c>
      <c r="N85" s="261"/>
      <c r="O85" s="263">
        <f t="shared" si="1"/>
        <v>0</v>
      </c>
      <c r="P85" s="55"/>
      <c r="Q85" s="170"/>
      <c r="R85" s="171"/>
      <c r="S85" s="172"/>
      <c r="T85" s="323"/>
      <c r="U85" s="173"/>
      <c r="V85" s="318"/>
      <c r="W85" s="174"/>
      <c r="X85" s="177"/>
      <c r="Y85" s="333"/>
      <c r="Z85" s="422"/>
      <c r="AA85" s="175"/>
      <c r="AB85" s="176"/>
      <c r="AC85" s="178"/>
      <c r="AE85" s="542">
        <f t="shared" si="5"/>
        <v>0</v>
      </c>
      <c r="AF85" s="543">
        <f t="shared" si="5"/>
        <v>0</v>
      </c>
      <c r="AG85" s="544">
        <f t="shared" si="5"/>
        <v>0</v>
      </c>
      <c r="AH85" s="545">
        <f t="shared" ref="AH85:AM127" si="9">$I85*T85</f>
        <v>0</v>
      </c>
      <c r="AI85" s="546">
        <f t="shared" si="9"/>
        <v>0</v>
      </c>
      <c r="AJ85" s="547">
        <f t="shared" si="9"/>
        <v>0</v>
      </c>
      <c r="AK85" s="548">
        <f t="shared" si="9"/>
        <v>0</v>
      </c>
      <c r="AL85" s="549">
        <f t="shared" si="9"/>
        <v>0</v>
      </c>
      <c r="AM85" s="550">
        <f t="shared" si="9"/>
        <v>0</v>
      </c>
      <c r="AN85" s="551">
        <f t="shared" si="7"/>
        <v>0</v>
      </c>
      <c r="AO85" s="552">
        <f t="shared" si="7"/>
        <v>0</v>
      </c>
      <c r="AP85" s="553">
        <f t="shared" si="7"/>
        <v>0</v>
      </c>
      <c r="AQ85" s="554">
        <f t="shared" si="7"/>
        <v>0</v>
      </c>
    </row>
    <row r="86" spans="1:43" ht="15.75" customHeight="1">
      <c r="A86" s="457">
        <v>6003</v>
      </c>
      <c r="B86" s="458" t="s">
        <v>54</v>
      </c>
      <c r="C86" s="622" t="s">
        <v>55</v>
      </c>
      <c r="D86" s="623"/>
      <c r="E86" s="623"/>
      <c r="F86" s="624"/>
      <c r="G86" s="459"/>
      <c r="H86" s="460"/>
      <c r="I86" s="459">
        <v>7</v>
      </c>
      <c r="J86" s="461"/>
      <c r="K86" s="459">
        <f t="shared" si="8"/>
        <v>0</v>
      </c>
      <c r="L86" s="462"/>
      <c r="M86" s="463">
        <v>109</v>
      </c>
      <c r="N86" s="462"/>
      <c r="O86" s="464">
        <f t="shared" si="1"/>
        <v>0</v>
      </c>
      <c r="P86" s="55"/>
      <c r="Q86" s="170"/>
      <c r="R86" s="171"/>
      <c r="S86" s="172"/>
      <c r="T86" s="323"/>
      <c r="U86" s="173"/>
      <c r="V86" s="318"/>
      <c r="W86" s="174"/>
      <c r="X86" s="177"/>
      <c r="Y86" s="333"/>
      <c r="Z86" s="422"/>
      <c r="AA86" s="175"/>
      <c r="AB86" s="176"/>
      <c r="AC86" s="178"/>
      <c r="AE86" s="542">
        <f t="shared" ref="AE86:AJ136" si="10">$I86*Q86</f>
        <v>0</v>
      </c>
      <c r="AF86" s="543">
        <f t="shared" si="10"/>
        <v>0</v>
      </c>
      <c r="AG86" s="544">
        <f t="shared" si="10"/>
        <v>0</v>
      </c>
      <c r="AH86" s="545">
        <f t="shared" si="9"/>
        <v>0</v>
      </c>
      <c r="AI86" s="546">
        <f t="shared" si="9"/>
        <v>0</v>
      </c>
      <c r="AJ86" s="547">
        <f t="shared" si="9"/>
        <v>0</v>
      </c>
      <c r="AK86" s="548">
        <f t="shared" si="9"/>
        <v>0</v>
      </c>
      <c r="AL86" s="549">
        <f t="shared" si="9"/>
        <v>0</v>
      </c>
      <c r="AM86" s="550">
        <f t="shared" si="9"/>
        <v>0</v>
      </c>
      <c r="AN86" s="551">
        <f t="shared" si="7"/>
        <v>0</v>
      </c>
      <c r="AO86" s="552">
        <f t="shared" si="7"/>
        <v>0</v>
      </c>
      <c r="AP86" s="553">
        <f t="shared" si="7"/>
        <v>0</v>
      </c>
      <c r="AQ86" s="554">
        <f t="shared" si="7"/>
        <v>0</v>
      </c>
    </row>
    <row r="87" spans="1:43" ht="15.75" customHeight="1">
      <c r="A87" s="84">
        <v>6219</v>
      </c>
      <c r="B87" s="85" t="s">
        <v>56</v>
      </c>
      <c r="C87" s="606" t="s">
        <v>57</v>
      </c>
      <c r="D87" s="574"/>
      <c r="E87" s="574"/>
      <c r="F87" s="575"/>
      <c r="G87" s="86">
        <v>1</v>
      </c>
      <c r="H87" s="87"/>
      <c r="I87" s="86">
        <v>10</v>
      </c>
      <c r="J87" s="88"/>
      <c r="K87" s="86">
        <f t="shared" si="8"/>
        <v>0</v>
      </c>
      <c r="L87" s="89"/>
      <c r="M87" s="90">
        <v>85</v>
      </c>
      <c r="N87" s="89"/>
      <c r="O87" s="91">
        <f t="shared" si="1"/>
        <v>0</v>
      </c>
      <c r="P87" s="55"/>
      <c r="Q87" s="170"/>
      <c r="R87" s="171"/>
      <c r="S87" s="172"/>
      <c r="T87" s="323"/>
      <c r="U87" s="173"/>
      <c r="V87" s="318"/>
      <c r="W87" s="174"/>
      <c r="X87" s="177"/>
      <c r="Y87" s="333"/>
      <c r="Z87" s="422"/>
      <c r="AA87" s="175"/>
      <c r="AB87" s="176"/>
      <c r="AC87" s="178"/>
      <c r="AE87" s="542">
        <f t="shared" si="10"/>
        <v>0</v>
      </c>
      <c r="AF87" s="543">
        <f t="shared" si="10"/>
        <v>0</v>
      </c>
      <c r="AG87" s="544">
        <f t="shared" si="10"/>
        <v>0</v>
      </c>
      <c r="AH87" s="545">
        <f t="shared" si="9"/>
        <v>0</v>
      </c>
      <c r="AI87" s="546">
        <f t="shared" si="9"/>
        <v>0</v>
      </c>
      <c r="AJ87" s="547">
        <f t="shared" si="9"/>
        <v>0</v>
      </c>
      <c r="AK87" s="548">
        <f t="shared" si="9"/>
        <v>0</v>
      </c>
      <c r="AL87" s="549">
        <f t="shared" si="9"/>
        <v>0</v>
      </c>
      <c r="AM87" s="550">
        <f t="shared" si="9"/>
        <v>0</v>
      </c>
      <c r="AN87" s="551">
        <f t="shared" si="7"/>
        <v>0</v>
      </c>
      <c r="AO87" s="552">
        <f t="shared" si="7"/>
        <v>0</v>
      </c>
      <c r="AP87" s="553">
        <f t="shared" si="7"/>
        <v>0</v>
      </c>
      <c r="AQ87" s="554">
        <f t="shared" si="7"/>
        <v>0</v>
      </c>
    </row>
    <row r="88" spans="1:43" ht="15.75" customHeight="1">
      <c r="A88" s="84">
        <v>6218</v>
      </c>
      <c r="B88" s="85" t="s">
        <v>56</v>
      </c>
      <c r="C88" s="606" t="s">
        <v>58</v>
      </c>
      <c r="D88" s="574"/>
      <c r="E88" s="574"/>
      <c r="F88" s="575"/>
      <c r="G88" s="86">
        <v>1</v>
      </c>
      <c r="H88" s="87"/>
      <c r="I88" s="86">
        <v>8</v>
      </c>
      <c r="J88" s="88"/>
      <c r="K88" s="86">
        <f t="shared" si="8"/>
        <v>0</v>
      </c>
      <c r="L88" s="89"/>
      <c r="M88" s="90">
        <v>109</v>
      </c>
      <c r="N88" s="89"/>
      <c r="O88" s="91">
        <f t="shared" si="1"/>
        <v>0</v>
      </c>
      <c r="P88" s="55"/>
      <c r="Q88" s="170"/>
      <c r="R88" s="171"/>
      <c r="S88" s="172"/>
      <c r="T88" s="323"/>
      <c r="U88" s="173"/>
      <c r="V88" s="318"/>
      <c r="W88" s="174"/>
      <c r="X88" s="177"/>
      <c r="Y88" s="333"/>
      <c r="Z88" s="422"/>
      <c r="AA88" s="175"/>
      <c r="AB88" s="176"/>
      <c r="AC88" s="178"/>
      <c r="AE88" s="542">
        <f t="shared" si="10"/>
        <v>0</v>
      </c>
      <c r="AF88" s="543">
        <f t="shared" si="10"/>
        <v>0</v>
      </c>
      <c r="AG88" s="544">
        <f t="shared" si="10"/>
        <v>0</v>
      </c>
      <c r="AH88" s="545">
        <f t="shared" si="9"/>
        <v>0</v>
      </c>
      <c r="AI88" s="546">
        <f t="shared" si="9"/>
        <v>0</v>
      </c>
      <c r="AJ88" s="547">
        <f t="shared" si="9"/>
        <v>0</v>
      </c>
      <c r="AK88" s="548">
        <f t="shared" si="9"/>
        <v>0</v>
      </c>
      <c r="AL88" s="549">
        <f t="shared" si="9"/>
        <v>0</v>
      </c>
      <c r="AM88" s="550">
        <f t="shared" si="9"/>
        <v>0</v>
      </c>
      <c r="AN88" s="551">
        <f t="shared" si="7"/>
        <v>0</v>
      </c>
      <c r="AO88" s="552">
        <f t="shared" si="7"/>
        <v>0</v>
      </c>
      <c r="AP88" s="553">
        <f t="shared" si="7"/>
        <v>0</v>
      </c>
      <c r="AQ88" s="554">
        <f t="shared" si="7"/>
        <v>0</v>
      </c>
    </row>
    <row r="89" spans="1:43" ht="15.75" customHeight="1">
      <c r="A89" s="84">
        <v>5934</v>
      </c>
      <c r="B89" s="85" t="s">
        <v>56</v>
      </c>
      <c r="C89" s="606" t="s">
        <v>59</v>
      </c>
      <c r="D89" s="574"/>
      <c r="E89" s="574"/>
      <c r="F89" s="575"/>
      <c r="G89" s="92"/>
      <c r="H89" s="87"/>
      <c r="I89" s="86">
        <v>1</v>
      </c>
      <c r="J89" s="88"/>
      <c r="K89" s="86">
        <f t="shared" si="8"/>
        <v>0</v>
      </c>
      <c r="L89" s="89"/>
      <c r="M89" s="90">
        <v>195</v>
      </c>
      <c r="N89" s="89"/>
      <c r="O89" s="91">
        <f t="shared" si="1"/>
        <v>0</v>
      </c>
      <c r="P89" s="55"/>
      <c r="Q89" s="170"/>
      <c r="R89" s="171"/>
      <c r="S89" s="172"/>
      <c r="T89" s="323"/>
      <c r="U89" s="173"/>
      <c r="V89" s="318"/>
      <c r="W89" s="174"/>
      <c r="X89" s="177"/>
      <c r="Y89" s="333"/>
      <c r="Z89" s="422"/>
      <c r="AA89" s="175"/>
      <c r="AB89" s="176"/>
      <c r="AC89" s="178"/>
      <c r="AE89" s="542">
        <f t="shared" si="10"/>
        <v>0</v>
      </c>
      <c r="AF89" s="543">
        <f t="shared" si="10"/>
        <v>0</v>
      </c>
      <c r="AG89" s="544">
        <f t="shared" si="10"/>
        <v>0</v>
      </c>
      <c r="AH89" s="545">
        <f t="shared" si="9"/>
        <v>0</v>
      </c>
      <c r="AI89" s="546">
        <f t="shared" si="9"/>
        <v>0</v>
      </c>
      <c r="AJ89" s="547">
        <f t="shared" si="9"/>
        <v>0</v>
      </c>
      <c r="AK89" s="548">
        <f t="shared" si="9"/>
        <v>0</v>
      </c>
      <c r="AL89" s="549">
        <f t="shared" si="9"/>
        <v>0</v>
      </c>
      <c r="AM89" s="550">
        <f t="shared" si="9"/>
        <v>0</v>
      </c>
      <c r="AN89" s="551">
        <f t="shared" si="7"/>
        <v>0</v>
      </c>
      <c r="AO89" s="552">
        <f t="shared" si="7"/>
        <v>0</v>
      </c>
      <c r="AP89" s="553">
        <f t="shared" si="7"/>
        <v>0</v>
      </c>
      <c r="AQ89" s="554">
        <f t="shared" si="7"/>
        <v>0</v>
      </c>
    </row>
    <row r="90" spans="1:43" ht="15.75" customHeight="1">
      <c r="A90" s="84">
        <v>5933</v>
      </c>
      <c r="B90" s="85" t="s">
        <v>56</v>
      </c>
      <c r="C90" s="606" t="s">
        <v>185</v>
      </c>
      <c r="D90" s="574"/>
      <c r="E90" s="574"/>
      <c r="F90" s="575"/>
      <c r="G90" s="92"/>
      <c r="H90" s="87"/>
      <c r="I90" s="86">
        <v>10</v>
      </c>
      <c r="J90" s="88"/>
      <c r="K90" s="86">
        <f t="shared" si="8"/>
        <v>0</v>
      </c>
      <c r="L90" s="89"/>
      <c r="M90" s="90">
        <v>119</v>
      </c>
      <c r="N90" s="89"/>
      <c r="O90" s="91">
        <f t="shared" si="1"/>
        <v>0</v>
      </c>
      <c r="P90" s="55"/>
      <c r="Q90" s="170"/>
      <c r="R90" s="171"/>
      <c r="S90" s="172"/>
      <c r="T90" s="323"/>
      <c r="U90" s="173"/>
      <c r="V90" s="318"/>
      <c r="W90" s="174"/>
      <c r="X90" s="177"/>
      <c r="Y90" s="333"/>
      <c r="Z90" s="422"/>
      <c r="AA90" s="175"/>
      <c r="AB90" s="176"/>
      <c r="AC90" s="178"/>
      <c r="AE90" s="542">
        <f t="shared" si="10"/>
        <v>0</v>
      </c>
      <c r="AF90" s="543">
        <f t="shared" si="10"/>
        <v>0</v>
      </c>
      <c r="AG90" s="544">
        <f t="shared" si="10"/>
        <v>0</v>
      </c>
      <c r="AH90" s="545">
        <f t="shared" si="9"/>
        <v>0</v>
      </c>
      <c r="AI90" s="546">
        <f t="shared" si="9"/>
        <v>0</v>
      </c>
      <c r="AJ90" s="547">
        <f t="shared" si="9"/>
        <v>0</v>
      </c>
      <c r="AK90" s="548">
        <f t="shared" si="9"/>
        <v>0</v>
      </c>
      <c r="AL90" s="549">
        <f t="shared" si="9"/>
        <v>0</v>
      </c>
      <c r="AM90" s="550">
        <f t="shared" si="9"/>
        <v>0</v>
      </c>
      <c r="AN90" s="551">
        <f t="shared" si="7"/>
        <v>0</v>
      </c>
      <c r="AO90" s="552">
        <f t="shared" si="7"/>
        <v>0</v>
      </c>
      <c r="AP90" s="553">
        <f t="shared" si="7"/>
        <v>0</v>
      </c>
      <c r="AQ90" s="554">
        <f t="shared" si="7"/>
        <v>0</v>
      </c>
    </row>
    <row r="91" spans="1:43" ht="15.75" customHeight="1">
      <c r="A91" s="84">
        <v>5857</v>
      </c>
      <c r="B91" s="85" t="s">
        <v>56</v>
      </c>
      <c r="C91" s="606" t="s">
        <v>186</v>
      </c>
      <c r="D91" s="574"/>
      <c r="E91" s="574"/>
      <c r="F91" s="575"/>
      <c r="G91" s="92"/>
      <c r="H91" s="87"/>
      <c r="I91" s="86">
        <v>5</v>
      </c>
      <c r="J91" s="88"/>
      <c r="K91" s="86">
        <f t="shared" si="8"/>
        <v>0</v>
      </c>
      <c r="L91" s="89"/>
      <c r="M91" s="90">
        <v>169</v>
      </c>
      <c r="N91" s="89"/>
      <c r="O91" s="91">
        <f t="shared" si="1"/>
        <v>0</v>
      </c>
      <c r="P91" s="55"/>
      <c r="Q91" s="170"/>
      <c r="R91" s="171"/>
      <c r="S91" s="172"/>
      <c r="T91" s="323"/>
      <c r="U91" s="173"/>
      <c r="V91" s="318"/>
      <c r="W91" s="174"/>
      <c r="X91" s="177"/>
      <c r="Y91" s="333"/>
      <c r="Z91" s="422"/>
      <c r="AA91" s="175"/>
      <c r="AB91" s="176"/>
      <c r="AC91" s="178"/>
      <c r="AE91" s="542">
        <f t="shared" si="10"/>
        <v>0</v>
      </c>
      <c r="AF91" s="543">
        <f t="shared" si="10"/>
        <v>0</v>
      </c>
      <c r="AG91" s="544">
        <f t="shared" si="10"/>
        <v>0</v>
      </c>
      <c r="AH91" s="545">
        <f t="shared" si="9"/>
        <v>0</v>
      </c>
      <c r="AI91" s="546">
        <f t="shared" si="9"/>
        <v>0</v>
      </c>
      <c r="AJ91" s="547">
        <f t="shared" si="9"/>
        <v>0</v>
      </c>
      <c r="AK91" s="548">
        <f t="shared" si="9"/>
        <v>0</v>
      </c>
      <c r="AL91" s="549">
        <f t="shared" si="9"/>
        <v>0</v>
      </c>
      <c r="AM91" s="550">
        <f t="shared" si="9"/>
        <v>0</v>
      </c>
      <c r="AN91" s="551">
        <f t="shared" si="7"/>
        <v>0</v>
      </c>
      <c r="AO91" s="552">
        <f t="shared" si="7"/>
        <v>0</v>
      </c>
      <c r="AP91" s="553">
        <f t="shared" si="7"/>
        <v>0</v>
      </c>
      <c r="AQ91" s="554">
        <f t="shared" si="7"/>
        <v>0</v>
      </c>
    </row>
    <row r="92" spans="1:43" ht="15.75" customHeight="1">
      <c r="A92" s="84">
        <v>5930</v>
      </c>
      <c r="B92" s="85" t="s">
        <v>56</v>
      </c>
      <c r="C92" s="606" t="s">
        <v>187</v>
      </c>
      <c r="D92" s="574"/>
      <c r="E92" s="574"/>
      <c r="F92" s="575"/>
      <c r="G92" s="92"/>
      <c r="H92" s="87"/>
      <c r="I92" s="86">
        <v>5</v>
      </c>
      <c r="J92" s="88"/>
      <c r="K92" s="86">
        <f t="shared" si="8"/>
        <v>0</v>
      </c>
      <c r="L92" s="89"/>
      <c r="M92" s="90">
        <v>299</v>
      </c>
      <c r="N92" s="89"/>
      <c r="O92" s="91">
        <f t="shared" si="1"/>
        <v>0</v>
      </c>
      <c r="P92" s="55"/>
      <c r="Q92" s="170"/>
      <c r="R92" s="171"/>
      <c r="S92" s="172"/>
      <c r="T92" s="323"/>
      <c r="U92" s="173"/>
      <c r="V92" s="318"/>
      <c r="W92" s="174"/>
      <c r="X92" s="177"/>
      <c r="Y92" s="333"/>
      <c r="Z92" s="422"/>
      <c r="AA92" s="175"/>
      <c r="AB92" s="176"/>
      <c r="AC92" s="178"/>
      <c r="AE92" s="542">
        <f t="shared" si="10"/>
        <v>0</v>
      </c>
      <c r="AF92" s="543">
        <f t="shared" si="10"/>
        <v>0</v>
      </c>
      <c r="AG92" s="544">
        <f t="shared" si="10"/>
        <v>0</v>
      </c>
      <c r="AH92" s="545">
        <f t="shared" si="9"/>
        <v>0</v>
      </c>
      <c r="AI92" s="546">
        <f t="shared" si="9"/>
        <v>0</v>
      </c>
      <c r="AJ92" s="547">
        <f t="shared" si="9"/>
        <v>0</v>
      </c>
      <c r="AK92" s="548">
        <f t="shared" si="9"/>
        <v>0</v>
      </c>
      <c r="AL92" s="549">
        <f t="shared" si="9"/>
        <v>0</v>
      </c>
      <c r="AM92" s="550">
        <f t="shared" si="9"/>
        <v>0</v>
      </c>
      <c r="AN92" s="551">
        <f t="shared" si="7"/>
        <v>0</v>
      </c>
      <c r="AO92" s="552">
        <f t="shared" si="7"/>
        <v>0</v>
      </c>
      <c r="AP92" s="553">
        <f t="shared" si="7"/>
        <v>0</v>
      </c>
      <c r="AQ92" s="554">
        <f t="shared" si="7"/>
        <v>0</v>
      </c>
    </row>
    <row r="93" spans="1:43" ht="15.75" customHeight="1">
      <c r="A93" s="84">
        <v>5929</v>
      </c>
      <c r="B93" s="85" t="s">
        <v>56</v>
      </c>
      <c r="C93" s="606" t="s">
        <v>188</v>
      </c>
      <c r="D93" s="574"/>
      <c r="E93" s="574"/>
      <c r="F93" s="575"/>
      <c r="G93" s="92"/>
      <c r="H93" s="87"/>
      <c r="I93" s="86">
        <v>15</v>
      </c>
      <c r="J93" s="88"/>
      <c r="K93" s="86">
        <f t="shared" si="8"/>
        <v>0</v>
      </c>
      <c r="L93" s="89"/>
      <c r="M93" s="90">
        <v>229</v>
      </c>
      <c r="N93" s="89"/>
      <c r="O93" s="91">
        <f t="shared" si="1"/>
        <v>0</v>
      </c>
      <c r="P93" s="55"/>
      <c r="Q93" s="170"/>
      <c r="R93" s="171"/>
      <c r="S93" s="172"/>
      <c r="T93" s="323"/>
      <c r="U93" s="173"/>
      <c r="V93" s="318"/>
      <c r="W93" s="174"/>
      <c r="X93" s="177"/>
      <c r="Y93" s="333"/>
      <c r="Z93" s="422"/>
      <c r="AA93" s="175"/>
      <c r="AB93" s="176"/>
      <c r="AC93" s="178"/>
      <c r="AE93" s="542">
        <f t="shared" si="10"/>
        <v>0</v>
      </c>
      <c r="AF93" s="543">
        <f t="shared" si="10"/>
        <v>0</v>
      </c>
      <c r="AG93" s="544">
        <f t="shared" si="10"/>
        <v>0</v>
      </c>
      <c r="AH93" s="545">
        <f t="shared" si="9"/>
        <v>0</v>
      </c>
      <c r="AI93" s="546">
        <f t="shared" si="9"/>
        <v>0</v>
      </c>
      <c r="AJ93" s="547">
        <f t="shared" si="9"/>
        <v>0</v>
      </c>
      <c r="AK93" s="548">
        <f t="shared" si="9"/>
        <v>0</v>
      </c>
      <c r="AL93" s="549">
        <f t="shared" si="9"/>
        <v>0</v>
      </c>
      <c r="AM93" s="550">
        <f t="shared" si="9"/>
        <v>0</v>
      </c>
      <c r="AN93" s="551">
        <f t="shared" si="7"/>
        <v>0</v>
      </c>
      <c r="AO93" s="552">
        <f t="shared" si="7"/>
        <v>0</v>
      </c>
      <c r="AP93" s="553">
        <f t="shared" si="7"/>
        <v>0</v>
      </c>
      <c r="AQ93" s="554">
        <f t="shared" si="7"/>
        <v>0</v>
      </c>
    </row>
    <row r="94" spans="1:43" ht="15.75" customHeight="1">
      <c r="A94" s="84">
        <v>5926</v>
      </c>
      <c r="B94" s="85" t="s">
        <v>56</v>
      </c>
      <c r="C94" s="606" t="s">
        <v>60</v>
      </c>
      <c r="D94" s="574"/>
      <c r="E94" s="574"/>
      <c r="F94" s="575"/>
      <c r="G94" s="86">
        <v>1</v>
      </c>
      <c r="H94" s="87"/>
      <c r="I94" s="86">
        <v>5</v>
      </c>
      <c r="J94" s="88"/>
      <c r="K94" s="86">
        <f t="shared" si="8"/>
        <v>0</v>
      </c>
      <c r="L94" s="89"/>
      <c r="M94" s="90">
        <v>119</v>
      </c>
      <c r="N94" s="89"/>
      <c r="O94" s="91">
        <f t="shared" si="1"/>
        <v>0</v>
      </c>
      <c r="P94" s="55"/>
      <c r="Q94" s="170"/>
      <c r="R94" s="171"/>
      <c r="S94" s="172"/>
      <c r="T94" s="323"/>
      <c r="U94" s="173"/>
      <c r="V94" s="318"/>
      <c r="W94" s="174"/>
      <c r="X94" s="177"/>
      <c r="Y94" s="333"/>
      <c r="Z94" s="422"/>
      <c r="AA94" s="175"/>
      <c r="AB94" s="176"/>
      <c r="AC94" s="178"/>
      <c r="AE94" s="542">
        <f t="shared" si="10"/>
        <v>0</v>
      </c>
      <c r="AF94" s="543">
        <f t="shared" si="10"/>
        <v>0</v>
      </c>
      <c r="AG94" s="544">
        <f t="shared" si="10"/>
        <v>0</v>
      </c>
      <c r="AH94" s="545">
        <f t="shared" si="9"/>
        <v>0</v>
      </c>
      <c r="AI94" s="546">
        <f t="shared" si="9"/>
        <v>0</v>
      </c>
      <c r="AJ94" s="547">
        <f t="shared" si="9"/>
        <v>0</v>
      </c>
      <c r="AK94" s="548">
        <f t="shared" si="9"/>
        <v>0</v>
      </c>
      <c r="AL94" s="549">
        <f t="shared" si="9"/>
        <v>0</v>
      </c>
      <c r="AM94" s="550">
        <f t="shared" si="9"/>
        <v>0</v>
      </c>
      <c r="AN94" s="551">
        <f t="shared" si="7"/>
        <v>0</v>
      </c>
      <c r="AO94" s="552">
        <f t="shared" si="7"/>
        <v>0</v>
      </c>
      <c r="AP94" s="553">
        <f t="shared" si="7"/>
        <v>0</v>
      </c>
      <c r="AQ94" s="554">
        <f t="shared" si="7"/>
        <v>0</v>
      </c>
    </row>
    <row r="95" spans="1:43" ht="15.75" customHeight="1">
      <c r="A95" s="84">
        <v>6217</v>
      </c>
      <c r="B95" s="85" t="s">
        <v>56</v>
      </c>
      <c r="C95" s="606" t="s">
        <v>61</v>
      </c>
      <c r="D95" s="574"/>
      <c r="E95" s="574"/>
      <c r="F95" s="575"/>
      <c r="G95" s="86"/>
      <c r="H95" s="87"/>
      <c r="I95" s="86">
        <v>10</v>
      </c>
      <c r="J95" s="88"/>
      <c r="K95" s="86">
        <f t="shared" si="8"/>
        <v>0</v>
      </c>
      <c r="L95" s="89"/>
      <c r="M95" s="90">
        <v>239</v>
      </c>
      <c r="N95" s="89"/>
      <c r="O95" s="91">
        <f t="shared" si="1"/>
        <v>0</v>
      </c>
      <c r="P95" s="55"/>
      <c r="Q95" s="170"/>
      <c r="R95" s="171"/>
      <c r="S95" s="172"/>
      <c r="T95" s="323"/>
      <c r="U95" s="173"/>
      <c r="V95" s="318"/>
      <c r="W95" s="174"/>
      <c r="X95" s="177"/>
      <c r="Y95" s="333"/>
      <c r="Z95" s="422"/>
      <c r="AA95" s="175"/>
      <c r="AB95" s="176"/>
      <c r="AC95" s="178"/>
      <c r="AE95" s="542">
        <f t="shared" si="10"/>
        <v>0</v>
      </c>
      <c r="AF95" s="543">
        <f t="shared" si="10"/>
        <v>0</v>
      </c>
      <c r="AG95" s="544">
        <f t="shared" si="10"/>
        <v>0</v>
      </c>
      <c r="AH95" s="545">
        <f t="shared" si="9"/>
        <v>0</v>
      </c>
      <c r="AI95" s="546">
        <f t="shared" si="9"/>
        <v>0</v>
      </c>
      <c r="AJ95" s="547">
        <f t="shared" si="9"/>
        <v>0</v>
      </c>
      <c r="AK95" s="548">
        <f t="shared" si="9"/>
        <v>0</v>
      </c>
      <c r="AL95" s="549">
        <f t="shared" si="9"/>
        <v>0</v>
      </c>
      <c r="AM95" s="550">
        <f t="shared" si="9"/>
        <v>0</v>
      </c>
      <c r="AN95" s="551">
        <f t="shared" si="7"/>
        <v>0</v>
      </c>
      <c r="AO95" s="552">
        <f t="shared" si="7"/>
        <v>0</v>
      </c>
      <c r="AP95" s="553">
        <f t="shared" si="7"/>
        <v>0</v>
      </c>
      <c r="AQ95" s="554">
        <f t="shared" si="7"/>
        <v>0</v>
      </c>
    </row>
    <row r="96" spans="1:43" ht="15.75" customHeight="1">
      <c r="A96" s="84">
        <v>6216</v>
      </c>
      <c r="B96" s="85" t="s">
        <v>56</v>
      </c>
      <c r="C96" s="606" t="s">
        <v>35</v>
      </c>
      <c r="D96" s="574"/>
      <c r="E96" s="574"/>
      <c r="F96" s="575"/>
      <c r="G96" s="86"/>
      <c r="H96" s="87"/>
      <c r="I96" s="86">
        <v>6</v>
      </c>
      <c r="J96" s="88"/>
      <c r="K96" s="86">
        <f t="shared" si="8"/>
        <v>0</v>
      </c>
      <c r="L96" s="89"/>
      <c r="M96" s="90">
        <v>299</v>
      </c>
      <c r="N96" s="89"/>
      <c r="O96" s="91">
        <f t="shared" si="1"/>
        <v>0</v>
      </c>
      <c r="P96" s="55"/>
      <c r="Q96" s="170"/>
      <c r="R96" s="171"/>
      <c r="S96" s="172"/>
      <c r="T96" s="323"/>
      <c r="U96" s="173"/>
      <c r="V96" s="318"/>
      <c r="W96" s="174"/>
      <c r="X96" s="177"/>
      <c r="Y96" s="333"/>
      <c r="Z96" s="422"/>
      <c r="AA96" s="175"/>
      <c r="AB96" s="176"/>
      <c r="AC96" s="178"/>
      <c r="AE96" s="542">
        <f t="shared" si="10"/>
        <v>0</v>
      </c>
      <c r="AF96" s="543">
        <f t="shared" si="10"/>
        <v>0</v>
      </c>
      <c r="AG96" s="544">
        <f t="shared" si="10"/>
        <v>0</v>
      </c>
      <c r="AH96" s="545">
        <f t="shared" si="9"/>
        <v>0</v>
      </c>
      <c r="AI96" s="546">
        <f t="shared" si="9"/>
        <v>0</v>
      </c>
      <c r="AJ96" s="547">
        <f t="shared" si="9"/>
        <v>0</v>
      </c>
      <c r="AK96" s="548">
        <f t="shared" si="9"/>
        <v>0</v>
      </c>
      <c r="AL96" s="549">
        <f t="shared" si="9"/>
        <v>0</v>
      </c>
      <c r="AM96" s="550">
        <f t="shared" si="9"/>
        <v>0</v>
      </c>
      <c r="AN96" s="551">
        <f t="shared" si="7"/>
        <v>0</v>
      </c>
      <c r="AO96" s="552">
        <f t="shared" si="7"/>
        <v>0</v>
      </c>
      <c r="AP96" s="553">
        <f t="shared" si="7"/>
        <v>0</v>
      </c>
      <c r="AQ96" s="554">
        <f t="shared" si="7"/>
        <v>0</v>
      </c>
    </row>
    <row r="97" spans="1:43" ht="15.75" customHeight="1">
      <c r="A97" s="84">
        <v>6220</v>
      </c>
      <c r="B97" s="85" t="s">
        <v>56</v>
      </c>
      <c r="C97" s="606" t="s">
        <v>62</v>
      </c>
      <c r="D97" s="574"/>
      <c r="E97" s="574"/>
      <c r="F97" s="575"/>
      <c r="G97" s="86">
        <v>1</v>
      </c>
      <c r="H97" s="87"/>
      <c r="I97" s="86">
        <v>8</v>
      </c>
      <c r="J97" s="88"/>
      <c r="K97" s="86">
        <f t="shared" si="8"/>
        <v>0</v>
      </c>
      <c r="L97" s="89"/>
      <c r="M97" s="90">
        <v>259</v>
      </c>
      <c r="N97" s="89"/>
      <c r="O97" s="91">
        <f t="shared" si="1"/>
        <v>0</v>
      </c>
      <c r="P97" s="55"/>
      <c r="Q97" s="170"/>
      <c r="R97" s="171"/>
      <c r="S97" s="172"/>
      <c r="T97" s="323"/>
      <c r="U97" s="173"/>
      <c r="V97" s="318"/>
      <c r="W97" s="174"/>
      <c r="X97" s="177"/>
      <c r="Y97" s="333"/>
      <c r="Z97" s="422"/>
      <c r="AA97" s="175"/>
      <c r="AB97" s="176"/>
      <c r="AC97" s="178"/>
      <c r="AE97" s="542">
        <f t="shared" si="10"/>
        <v>0</v>
      </c>
      <c r="AF97" s="543">
        <f t="shared" si="10"/>
        <v>0</v>
      </c>
      <c r="AG97" s="544">
        <f t="shared" si="10"/>
        <v>0</v>
      </c>
      <c r="AH97" s="545">
        <f t="shared" si="9"/>
        <v>0</v>
      </c>
      <c r="AI97" s="546">
        <f t="shared" si="9"/>
        <v>0</v>
      </c>
      <c r="AJ97" s="547">
        <f t="shared" si="9"/>
        <v>0</v>
      </c>
      <c r="AK97" s="548">
        <f t="shared" si="9"/>
        <v>0</v>
      </c>
      <c r="AL97" s="549">
        <f t="shared" si="9"/>
        <v>0</v>
      </c>
      <c r="AM97" s="550">
        <f t="shared" si="9"/>
        <v>0</v>
      </c>
      <c r="AN97" s="551">
        <f t="shared" si="7"/>
        <v>0</v>
      </c>
      <c r="AO97" s="552">
        <f t="shared" si="7"/>
        <v>0</v>
      </c>
      <c r="AP97" s="553">
        <f t="shared" si="7"/>
        <v>0</v>
      </c>
      <c r="AQ97" s="554">
        <f t="shared" si="7"/>
        <v>0</v>
      </c>
    </row>
    <row r="98" spans="1:43" ht="15.75" customHeight="1">
      <c r="A98" s="84">
        <v>6224</v>
      </c>
      <c r="B98" s="85" t="s">
        <v>56</v>
      </c>
      <c r="C98" s="603" t="s">
        <v>63</v>
      </c>
      <c r="D98" s="604"/>
      <c r="E98" s="604"/>
      <c r="F98" s="93"/>
      <c r="G98" s="94"/>
      <c r="H98" s="87"/>
      <c r="I98" s="86">
        <v>1</v>
      </c>
      <c r="J98" s="88"/>
      <c r="K98" s="86">
        <f t="shared" si="8"/>
        <v>0</v>
      </c>
      <c r="L98" s="89"/>
      <c r="M98" s="90">
        <v>249</v>
      </c>
      <c r="N98" s="89"/>
      <c r="O98" s="91">
        <f t="shared" si="1"/>
        <v>0</v>
      </c>
      <c r="P98" s="55"/>
      <c r="Q98" s="170"/>
      <c r="R98" s="171"/>
      <c r="S98" s="172"/>
      <c r="T98" s="323"/>
      <c r="U98" s="173"/>
      <c r="V98" s="318"/>
      <c r="W98" s="174"/>
      <c r="X98" s="177"/>
      <c r="Y98" s="333"/>
      <c r="Z98" s="422"/>
      <c r="AA98" s="175"/>
      <c r="AB98" s="176"/>
      <c r="AC98" s="178"/>
      <c r="AE98" s="542">
        <f t="shared" si="10"/>
        <v>0</v>
      </c>
      <c r="AF98" s="543">
        <f t="shared" si="10"/>
        <v>0</v>
      </c>
      <c r="AG98" s="544">
        <f t="shared" si="10"/>
        <v>0</v>
      </c>
      <c r="AH98" s="545">
        <f t="shared" si="9"/>
        <v>0</v>
      </c>
      <c r="AI98" s="546">
        <f t="shared" si="9"/>
        <v>0</v>
      </c>
      <c r="AJ98" s="547">
        <f t="shared" si="9"/>
        <v>0</v>
      </c>
      <c r="AK98" s="548">
        <f t="shared" si="9"/>
        <v>0</v>
      </c>
      <c r="AL98" s="549">
        <f t="shared" si="9"/>
        <v>0</v>
      </c>
      <c r="AM98" s="550">
        <f t="shared" si="9"/>
        <v>0</v>
      </c>
      <c r="AN98" s="551">
        <f t="shared" si="7"/>
        <v>0</v>
      </c>
      <c r="AO98" s="552">
        <f t="shared" si="7"/>
        <v>0</v>
      </c>
      <c r="AP98" s="553">
        <f t="shared" si="7"/>
        <v>0</v>
      </c>
      <c r="AQ98" s="554">
        <f t="shared" si="7"/>
        <v>0</v>
      </c>
    </row>
    <row r="99" spans="1:43" ht="15.75" customHeight="1">
      <c r="A99" s="84">
        <v>6225</v>
      </c>
      <c r="B99" s="85" t="s">
        <v>56</v>
      </c>
      <c r="C99" s="603" t="s">
        <v>64</v>
      </c>
      <c r="D99" s="604"/>
      <c r="E99" s="604"/>
      <c r="F99" s="93"/>
      <c r="G99" s="94"/>
      <c r="H99" s="87"/>
      <c r="I99" s="86">
        <v>1</v>
      </c>
      <c r="J99" s="88"/>
      <c r="K99" s="86">
        <f t="shared" si="8"/>
        <v>0</v>
      </c>
      <c r="L99" s="89"/>
      <c r="M99" s="90">
        <v>149</v>
      </c>
      <c r="N99" s="89"/>
      <c r="O99" s="91">
        <f t="shared" si="1"/>
        <v>0</v>
      </c>
      <c r="P99" s="55"/>
      <c r="Q99" s="170"/>
      <c r="R99" s="171"/>
      <c r="S99" s="172"/>
      <c r="T99" s="323"/>
      <c r="U99" s="173"/>
      <c r="V99" s="318"/>
      <c r="W99" s="174"/>
      <c r="X99" s="177"/>
      <c r="Y99" s="333"/>
      <c r="Z99" s="422"/>
      <c r="AA99" s="175"/>
      <c r="AB99" s="176"/>
      <c r="AC99" s="178"/>
      <c r="AE99" s="542">
        <f t="shared" si="10"/>
        <v>0</v>
      </c>
      <c r="AF99" s="543">
        <f t="shared" si="10"/>
        <v>0</v>
      </c>
      <c r="AG99" s="544">
        <f t="shared" si="10"/>
        <v>0</v>
      </c>
      <c r="AH99" s="545">
        <f t="shared" si="9"/>
        <v>0</v>
      </c>
      <c r="AI99" s="546">
        <f t="shared" si="9"/>
        <v>0</v>
      </c>
      <c r="AJ99" s="547">
        <f t="shared" si="9"/>
        <v>0</v>
      </c>
      <c r="AK99" s="548">
        <f t="shared" si="9"/>
        <v>0</v>
      </c>
      <c r="AL99" s="549">
        <f t="shared" si="9"/>
        <v>0</v>
      </c>
      <c r="AM99" s="550">
        <f t="shared" si="9"/>
        <v>0</v>
      </c>
      <c r="AN99" s="551">
        <f t="shared" si="7"/>
        <v>0</v>
      </c>
      <c r="AO99" s="552">
        <f t="shared" si="7"/>
        <v>0</v>
      </c>
      <c r="AP99" s="553">
        <f t="shared" si="7"/>
        <v>0</v>
      </c>
      <c r="AQ99" s="554">
        <f t="shared" si="7"/>
        <v>0</v>
      </c>
    </row>
    <row r="100" spans="1:43" ht="15.75" customHeight="1">
      <c r="A100" s="84">
        <v>6226</v>
      </c>
      <c r="B100" s="85" t="s">
        <v>56</v>
      </c>
      <c r="C100" s="603" t="s">
        <v>65</v>
      </c>
      <c r="D100" s="604"/>
      <c r="E100" s="604"/>
      <c r="F100" s="93"/>
      <c r="G100" s="94"/>
      <c r="H100" s="87"/>
      <c r="I100" s="86">
        <v>4</v>
      </c>
      <c r="J100" s="88"/>
      <c r="K100" s="86">
        <f t="shared" si="8"/>
        <v>0</v>
      </c>
      <c r="L100" s="89"/>
      <c r="M100" s="90">
        <v>549</v>
      </c>
      <c r="N100" s="89"/>
      <c r="O100" s="91">
        <f t="shared" si="1"/>
        <v>0</v>
      </c>
      <c r="P100" s="55"/>
      <c r="Q100" s="170"/>
      <c r="R100" s="171"/>
      <c r="S100" s="172"/>
      <c r="T100" s="323"/>
      <c r="U100" s="173"/>
      <c r="V100" s="318"/>
      <c r="W100" s="174"/>
      <c r="X100" s="177"/>
      <c r="Y100" s="333"/>
      <c r="Z100" s="422"/>
      <c r="AA100" s="175"/>
      <c r="AB100" s="176"/>
      <c r="AC100" s="178"/>
      <c r="AE100" s="542">
        <f t="shared" si="10"/>
        <v>0</v>
      </c>
      <c r="AF100" s="543">
        <f t="shared" si="10"/>
        <v>0</v>
      </c>
      <c r="AG100" s="544">
        <f t="shared" si="10"/>
        <v>0</v>
      </c>
      <c r="AH100" s="545">
        <f t="shared" si="9"/>
        <v>0</v>
      </c>
      <c r="AI100" s="546">
        <f t="shared" si="9"/>
        <v>0</v>
      </c>
      <c r="AJ100" s="547">
        <f t="shared" si="9"/>
        <v>0</v>
      </c>
      <c r="AK100" s="548">
        <f t="shared" si="9"/>
        <v>0</v>
      </c>
      <c r="AL100" s="549">
        <f t="shared" si="9"/>
        <v>0</v>
      </c>
      <c r="AM100" s="550">
        <f t="shared" si="9"/>
        <v>0</v>
      </c>
      <c r="AN100" s="551">
        <f t="shared" si="7"/>
        <v>0</v>
      </c>
      <c r="AO100" s="552">
        <f t="shared" si="7"/>
        <v>0</v>
      </c>
      <c r="AP100" s="553">
        <f t="shared" si="7"/>
        <v>0</v>
      </c>
      <c r="AQ100" s="554">
        <f t="shared" si="7"/>
        <v>0</v>
      </c>
    </row>
    <row r="101" spans="1:43" ht="15.75" customHeight="1">
      <c r="A101" s="84">
        <v>6005</v>
      </c>
      <c r="B101" s="85" t="s">
        <v>56</v>
      </c>
      <c r="C101" s="603" t="s">
        <v>66</v>
      </c>
      <c r="D101" s="604"/>
      <c r="E101" s="604"/>
      <c r="F101" s="605"/>
      <c r="G101" s="86"/>
      <c r="H101" s="87"/>
      <c r="I101" s="86">
        <v>5</v>
      </c>
      <c r="J101" s="88"/>
      <c r="K101" s="86">
        <f t="shared" si="8"/>
        <v>0</v>
      </c>
      <c r="L101" s="89"/>
      <c r="M101" s="90">
        <v>245</v>
      </c>
      <c r="N101" s="89"/>
      <c r="O101" s="91">
        <f t="shared" si="1"/>
        <v>0</v>
      </c>
      <c r="P101" s="55"/>
      <c r="Q101" s="170"/>
      <c r="R101" s="171"/>
      <c r="S101" s="172"/>
      <c r="T101" s="323"/>
      <c r="U101" s="173"/>
      <c r="V101" s="318"/>
      <c r="W101" s="174"/>
      <c r="X101" s="177"/>
      <c r="Y101" s="333"/>
      <c r="Z101" s="422"/>
      <c r="AA101" s="175"/>
      <c r="AB101" s="176"/>
      <c r="AC101" s="178"/>
      <c r="AE101" s="542">
        <f t="shared" si="10"/>
        <v>0</v>
      </c>
      <c r="AF101" s="543">
        <f t="shared" si="10"/>
        <v>0</v>
      </c>
      <c r="AG101" s="544">
        <f t="shared" si="10"/>
        <v>0</v>
      </c>
      <c r="AH101" s="545">
        <f t="shared" si="9"/>
        <v>0</v>
      </c>
      <c r="AI101" s="546">
        <f t="shared" si="9"/>
        <v>0</v>
      </c>
      <c r="AJ101" s="547">
        <f t="shared" si="9"/>
        <v>0</v>
      </c>
      <c r="AK101" s="548">
        <f t="shared" si="9"/>
        <v>0</v>
      </c>
      <c r="AL101" s="549">
        <f t="shared" si="9"/>
        <v>0</v>
      </c>
      <c r="AM101" s="550">
        <f t="shared" si="9"/>
        <v>0</v>
      </c>
      <c r="AN101" s="551">
        <f t="shared" si="7"/>
        <v>0</v>
      </c>
      <c r="AO101" s="552">
        <f t="shared" si="7"/>
        <v>0</v>
      </c>
      <c r="AP101" s="553">
        <f t="shared" si="7"/>
        <v>0</v>
      </c>
      <c r="AQ101" s="554">
        <f t="shared" si="7"/>
        <v>0</v>
      </c>
    </row>
    <row r="102" spans="1:43" ht="15.75" customHeight="1">
      <c r="A102" s="84">
        <v>6428</v>
      </c>
      <c r="B102" s="85" t="s">
        <v>56</v>
      </c>
      <c r="C102" s="603" t="s">
        <v>67</v>
      </c>
      <c r="D102" s="604"/>
      <c r="E102" s="604"/>
      <c r="F102" s="605"/>
      <c r="G102" s="86"/>
      <c r="H102" s="87"/>
      <c r="I102" s="86">
        <v>6</v>
      </c>
      <c r="J102" s="88"/>
      <c r="K102" s="86">
        <f t="shared" si="8"/>
        <v>0</v>
      </c>
      <c r="L102" s="89"/>
      <c r="M102" s="90">
        <v>349</v>
      </c>
      <c r="N102" s="89"/>
      <c r="O102" s="91">
        <f t="shared" si="1"/>
        <v>0</v>
      </c>
      <c r="P102" s="55"/>
      <c r="Q102" s="170"/>
      <c r="R102" s="171"/>
      <c r="S102" s="172"/>
      <c r="T102" s="323"/>
      <c r="U102" s="173"/>
      <c r="V102" s="318"/>
      <c r="W102" s="174"/>
      <c r="X102" s="177"/>
      <c r="Y102" s="333"/>
      <c r="Z102" s="422"/>
      <c r="AA102" s="175"/>
      <c r="AB102" s="176"/>
      <c r="AC102" s="178"/>
      <c r="AE102" s="542">
        <f t="shared" si="10"/>
        <v>0</v>
      </c>
      <c r="AF102" s="543">
        <f t="shared" si="10"/>
        <v>0</v>
      </c>
      <c r="AG102" s="544">
        <f t="shared" si="10"/>
        <v>0</v>
      </c>
      <c r="AH102" s="545">
        <f t="shared" si="9"/>
        <v>0</v>
      </c>
      <c r="AI102" s="546">
        <f t="shared" si="9"/>
        <v>0</v>
      </c>
      <c r="AJ102" s="547">
        <f t="shared" si="9"/>
        <v>0</v>
      </c>
      <c r="AK102" s="548">
        <f t="shared" si="9"/>
        <v>0</v>
      </c>
      <c r="AL102" s="549">
        <f t="shared" si="9"/>
        <v>0</v>
      </c>
      <c r="AM102" s="550">
        <f t="shared" si="9"/>
        <v>0</v>
      </c>
      <c r="AN102" s="551">
        <f t="shared" si="7"/>
        <v>0</v>
      </c>
      <c r="AO102" s="552">
        <f t="shared" si="7"/>
        <v>0</v>
      </c>
      <c r="AP102" s="553">
        <f t="shared" si="7"/>
        <v>0</v>
      </c>
      <c r="AQ102" s="554">
        <f t="shared" si="7"/>
        <v>0</v>
      </c>
    </row>
    <row r="103" spans="1:43" ht="15.75" customHeight="1">
      <c r="A103" s="84">
        <v>6004</v>
      </c>
      <c r="B103" s="85" t="s">
        <v>56</v>
      </c>
      <c r="C103" s="606" t="s">
        <v>68</v>
      </c>
      <c r="D103" s="574"/>
      <c r="E103" s="574"/>
      <c r="F103" s="575"/>
      <c r="G103" s="86"/>
      <c r="H103" s="87"/>
      <c r="I103" s="86">
        <v>10</v>
      </c>
      <c r="J103" s="88"/>
      <c r="K103" s="86">
        <f t="shared" si="8"/>
        <v>0</v>
      </c>
      <c r="L103" s="89"/>
      <c r="M103" s="90">
        <v>148</v>
      </c>
      <c r="N103" s="89"/>
      <c r="O103" s="91">
        <f t="shared" si="1"/>
        <v>0</v>
      </c>
      <c r="P103" s="55"/>
      <c r="Q103" s="170"/>
      <c r="R103" s="171"/>
      <c r="S103" s="172"/>
      <c r="T103" s="323"/>
      <c r="U103" s="173"/>
      <c r="V103" s="318"/>
      <c r="W103" s="174"/>
      <c r="X103" s="177"/>
      <c r="Y103" s="333"/>
      <c r="Z103" s="422"/>
      <c r="AA103" s="175"/>
      <c r="AB103" s="176"/>
      <c r="AC103" s="178"/>
      <c r="AE103" s="542">
        <f t="shared" si="10"/>
        <v>0</v>
      </c>
      <c r="AF103" s="543">
        <f t="shared" si="10"/>
        <v>0</v>
      </c>
      <c r="AG103" s="544">
        <f t="shared" si="10"/>
        <v>0</v>
      </c>
      <c r="AH103" s="545">
        <f t="shared" si="9"/>
        <v>0</v>
      </c>
      <c r="AI103" s="546">
        <f t="shared" si="9"/>
        <v>0</v>
      </c>
      <c r="AJ103" s="547">
        <f t="shared" si="9"/>
        <v>0</v>
      </c>
      <c r="AK103" s="548">
        <f t="shared" si="9"/>
        <v>0</v>
      </c>
      <c r="AL103" s="549">
        <f t="shared" si="9"/>
        <v>0</v>
      </c>
      <c r="AM103" s="550">
        <f t="shared" si="9"/>
        <v>0</v>
      </c>
      <c r="AN103" s="551">
        <f t="shared" si="7"/>
        <v>0</v>
      </c>
      <c r="AO103" s="552">
        <f t="shared" si="7"/>
        <v>0</v>
      </c>
      <c r="AP103" s="553">
        <f t="shared" si="7"/>
        <v>0</v>
      </c>
      <c r="AQ103" s="554">
        <f t="shared" si="7"/>
        <v>0</v>
      </c>
    </row>
    <row r="104" spans="1:43" ht="15.75" customHeight="1">
      <c r="A104" s="84">
        <v>6221</v>
      </c>
      <c r="B104" s="85" t="s">
        <v>56</v>
      </c>
      <c r="C104" s="606" t="s">
        <v>69</v>
      </c>
      <c r="D104" s="574"/>
      <c r="E104" s="574"/>
      <c r="F104" s="575"/>
      <c r="G104" s="86"/>
      <c r="H104" s="87"/>
      <c r="I104" s="86">
        <v>4</v>
      </c>
      <c r="J104" s="88"/>
      <c r="K104" s="86">
        <f t="shared" si="8"/>
        <v>0</v>
      </c>
      <c r="L104" s="89"/>
      <c r="M104" s="90">
        <v>255</v>
      </c>
      <c r="N104" s="89"/>
      <c r="O104" s="91">
        <f t="shared" si="1"/>
        <v>0</v>
      </c>
      <c r="P104" s="55"/>
      <c r="Q104" s="170"/>
      <c r="R104" s="171"/>
      <c r="S104" s="172"/>
      <c r="T104" s="323"/>
      <c r="U104" s="173"/>
      <c r="V104" s="318"/>
      <c r="W104" s="174"/>
      <c r="X104" s="177"/>
      <c r="Y104" s="333"/>
      <c r="Z104" s="422"/>
      <c r="AA104" s="175"/>
      <c r="AB104" s="176"/>
      <c r="AC104" s="178"/>
      <c r="AE104" s="542">
        <f t="shared" si="10"/>
        <v>0</v>
      </c>
      <c r="AF104" s="543">
        <f t="shared" si="10"/>
        <v>0</v>
      </c>
      <c r="AG104" s="544">
        <f t="shared" si="10"/>
        <v>0</v>
      </c>
      <c r="AH104" s="545">
        <f t="shared" si="9"/>
        <v>0</v>
      </c>
      <c r="AI104" s="546">
        <f t="shared" si="9"/>
        <v>0</v>
      </c>
      <c r="AJ104" s="547">
        <f t="shared" si="9"/>
        <v>0</v>
      </c>
      <c r="AK104" s="548">
        <f t="shared" si="9"/>
        <v>0</v>
      </c>
      <c r="AL104" s="549">
        <f t="shared" si="9"/>
        <v>0</v>
      </c>
      <c r="AM104" s="550">
        <f t="shared" si="9"/>
        <v>0</v>
      </c>
      <c r="AN104" s="551">
        <f t="shared" si="7"/>
        <v>0</v>
      </c>
      <c r="AO104" s="552">
        <f t="shared" si="7"/>
        <v>0</v>
      </c>
      <c r="AP104" s="553">
        <f t="shared" si="7"/>
        <v>0</v>
      </c>
      <c r="AQ104" s="554">
        <f t="shared" si="7"/>
        <v>0</v>
      </c>
    </row>
    <row r="105" spans="1:43" ht="15.75" customHeight="1">
      <c r="A105" s="84">
        <v>6230</v>
      </c>
      <c r="B105" s="85" t="s">
        <v>56</v>
      </c>
      <c r="C105" s="606" t="s">
        <v>70</v>
      </c>
      <c r="D105" s="574"/>
      <c r="E105" s="574"/>
      <c r="F105" s="575"/>
      <c r="G105" s="86"/>
      <c r="H105" s="87"/>
      <c r="I105" s="86">
        <v>1</v>
      </c>
      <c r="J105" s="88"/>
      <c r="K105" s="86">
        <f t="shared" si="8"/>
        <v>0</v>
      </c>
      <c r="L105" s="89"/>
      <c r="M105" s="90">
        <v>349</v>
      </c>
      <c r="N105" s="89"/>
      <c r="O105" s="91">
        <f t="shared" si="1"/>
        <v>0</v>
      </c>
      <c r="P105" s="55"/>
      <c r="Q105" s="170"/>
      <c r="R105" s="171"/>
      <c r="S105" s="172"/>
      <c r="T105" s="323"/>
      <c r="U105" s="173"/>
      <c r="V105" s="318"/>
      <c r="W105" s="174"/>
      <c r="X105" s="177"/>
      <c r="Y105" s="333"/>
      <c r="Z105" s="422"/>
      <c r="AA105" s="175"/>
      <c r="AB105" s="176"/>
      <c r="AC105" s="178"/>
      <c r="AE105" s="542">
        <f t="shared" si="10"/>
        <v>0</v>
      </c>
      <c r="AF105" s="543">
        <f t="shared" si="10"/>
        <v>0</v>
      </c>
      <c r="AG105" s="544">
        <f t="shared" si="10"/>
        <v>0</v>
      </c>
      <c r="AH105" s="545">
        <f t="shared" si="9"/>
        <v>0</v>
      </c>
      <c r="AI105" s="546">
        <f t="shared" si="9"/>
        <v>0</v>
      </c>
      <c r="AJ105" s="547">
        <f t="shared" si="9"/>
        <v>0</v>
      </c>
      <c r="AK105" s="548">
        <f t="shared" si="9"/>
        <v>0</v>
      </c>
      <c r="AL105" s="549">
        <f t="shared" si="9"/>
        <v>0</v>
      </c>
      <c r="AM105" s="550">
        <f t="shared" si="9"/>
        <v>0</v>
      </c>
      <c r="AN105" s="551">
        <f t="shared" si="7"/>
        <v>0</v>
      </c>
      <c r="AO105" s="552">
        <f t="shared" si="7"/>
        <v>0</v>
      </c>
      <c r="AP105" s="553">
        <f t="shared" si="7"/>
        <v>0</v>
      </c>
      <c r="AQ105" s="554">
        <f t="shared" si="7"/>
        <v>0</v>
      </c>
    </row>
    <row r="106" spans="1:43" ht="15.75" customHeight="1">
      <c r="A106" s="84">
        <v>6231</v>
      </c>
      <c r="B106" s="85" t="s">
        <v>56</v>
      </c>
      <c r="C106" s="606" t="s">
        <v>71</v>
      </c>
      <c r="D106" s="574"/>
      <c r="E106" s="574"/>
      <c r="F106" s="575"/>
      <c r="G106" s="86"/>
      <c r="H106" s="87"/>
      <c r="I106" s="86">
        <v>4</v>
      </c>
      <c r="J106" s="88"/>
      <c r="K106" s="86">
        <f t="shared" si="8"/>
        <v>0</v>
      </c>
      <c r="L106" s="89"/>
      <c r="M106" s="90">
        <v>515</v>
      </c>
      <c r="N106" s="89"/>
      <c r="O106" s="91">
        <f t="shared" si="1"/>
        <v>0</v>
      </c>
      <c r="P106" s="55"/>
      <c r="Q106" s="170"/>
      <c r="R106" s="171"/>
      <c r="S106" s="172"/>
      <c r="T106" s="323"/>
      <c r="U106" s="173"/>
      <c r="V106" s="318"/>
      <c r="W106" s="174"/>
      <c r="X106" s="177"/>
      <c r="Y106" s="333"/>
      <c r="Z106" s="422"/>
      <c r="AA106" s="175"/>
      <c r="AB106" s="176"/>
      <c r="AC106" s="178"/>
      <c r="AE106" s="542">
        <f t="shared" si="10"/>
        <v>0</v>
      </c>
      <c r="AF106" s="543">
        <f t="shared" si="10"/>
        <v>0</v>
      </c>
      <c r="AG106" s="544">
        <f t="shared" si="10"/>
        <v>0</v>
      </c>
      <c r="AH106" s="545">
        <f t="shared" si="9"/>
        <v>0</v>
      </c>
      <c r="AI106" s="546">
        <f t="shared" si="9"/>
        <v>0</v>
      </c>
      <c r="AJ106" s="547">
        <f t="shared" si="9"/>
        <v>0</v>
      </c>
      <c r="AK106" s="548">
        <f t="shared" si="9"/>
        <v>0</v>
      </c>
      <c r="AL106" s="549">
        <f t="shared" si="9"/>
        <v>0</v>
      </c>
      <c r="AM106" s="550">
        <f t="shared" si="9"/>
        <v>0</v>
      </c>
      <c r="AN106" s="551">
        <f t="shared" si="7"/>
        <v>0</v>
      </c>
      <c r="AO106" s="552">
        <f t="shared" si="7"/>
        <v>0</v>
      </c>
      <c r="AP106" s="553">
        <f t="shared" si="7"/>
        <v>0</v>
      </c>
      <c r="AQ106" s="554">
        <f t="shared" si="7"/>
        <v>0</v>
      </c>
    </row>
    <row r="107" spans="1:43" ht="15.75" customHeight="1">
      <c r="A107" s="84">
        <v>6322</v>
      </c>
      <c r="B107" s="85" t="s">
        <v>56</v>
      </c>
      <c r="C107" s="606" t="s">
        <v>72</v>
      </c>
      <c r="D107" s="574"/>
      <c r="E107" s="574"/>
      <c r="F107" s="575"/>
      <c r="G107" s="95">
        <v>2</v>
      </c>
      <c r="H107" s="96"/>
      <c r="I107" s="95">
        <v>5</v>
      </c>
      <c r="J107" s="97"/>
      <c r="K107" s="95">
        <f t="shared" si="8"/>
        <v>0</v>
      </c>
      <c r="L107" s="98"/>
      <c r="M107" s="99">
        <v>139</v>
      </c>
      <c r="N107" s="98"/>
      <c r="O107" s="100">
        <f t="shared" si="1"/>
        <v>0</v>
      </c>
      <c r="P107" s="55"/>
      <c r="Q107" s="170"/>
      <c r="R107" s="171"/>
      <c r="S107" s="172"/>
      <c r="T107" s="323"/>
      <c r="U107" s="173"/>
      <c r="V107" s="318"/>
      <c r="W107" s="174"/>
      <c r="X107" s="177"/>
      <c r="Y107" s="333"/>
      <c r="Z107" s="422"/>
      <c r="AA107" s="175"/>
      <c r="AB107" s="176"/>
      <c r="AC107" s="178"/>
      <c r="AE107" s="542">
        <f t="shared" si="10"/>
        <v>0</v>
      </c>
      <c r="AF107" s="543">
        <f t="shared" si="10"/>
        <v>0</v>
      </c>
      <c r="AG107" s="544">
        <f t="shared" si="10"/>
        <v>0</v>
      </c>
      <c r="AH107" s="545">
        <f t="shared" si="9"/>
        <v>0</v>
      </c>
      <c r="AI107" s="546">
        <f t="shared" si="9"/>
        <v>0</v>
      </c>
      <c r="AJ107" s="547">
        <f t="shared" si="9"/>
        <v>0</v>
      </c>
      <c r="AK107" s="548">
        <f t="shared" si="9"/>
        <v>0</v>
      </c>
      <c r="AL107" s="549">
        <f t="shared" si="9"/>
        <v>0</v>
      </c>
      <c r="AM107" s="550">
        <f t="shared" si="9"/>
        <v>0</v>
      </c>
      <c r="AN107" s="551">
        <f t="shared" si="7"/>
        <v>0</v>
      </c>
      <c r="AO107" s="552">
        <f t="shared" si="7"/>
        <v>0</v>
      </c>
      <c r="AP107" s="553">
        <f t="shared" si="7"/>
        <v>0</v>
      </c>
      <c r="AQ107" s="554">
        <f t="shared" si="7"/>
        <v>0</v>
      </c>
    </row>
    <row r="108" spans="1:43" ht="15.75" customHeight="1">
      <c r="A108" s="308">
        <v>6917</v>
      </c>
      <c r="B108" s="309" t="s">
        <v>37</v>
      </c>
      <c r="C108" s="643" t="s">
        <v>39</v>
      </c>
      <c r="D108" s="644"/>
      <c r="E108" s="644"/>
      <c r="F108" s="645"/>
      <c r="G108" s="264"/>
      <c r="H108" s="265"/>
      <c r="I108" s="264">
        <v>5</v>
      </c>
      <c r="J108" s="266"/>
      <c r="K108" s="264">
        <f t="shared" si="8"/>
        <v>0</v>
      </c>
      <c r="L108" s="267"/>
      <c r="M108" s="268">
        <v>25</v>
      </c>
      <c r="N108" s="267"/>
      <c r="O108" s="269">
        <f t="shared" si="1"/>
        <v>0</v>
      </c>
      <c r="P108" s="55"/>
      <c r="Q108" s="170"/>
      <c r="R108" s="171"/>
      <c r="S108" s="172"/>
      <c r="T108" s="323"/>
      <c r="U108" s="173"/>
      <c r="V108" s="318"/>
      <c r="W108" s="174"/>
      <c r="X108" s="177"/>
      <c r="Y108" s="333"/>
      <c r="Z108" s="422"/>
      <c r="AA108" s="175"/>
      <c r="AB108" s="176"/>
      <c r="AC108" s="178"/>
      <c r="AE108" s="542">
        <f t="shared" si="10"/>
        <v>0</v>
      </c>
      <c r="AF108" s="543">
        <f t="shared" si="10"/>
        <v>0</v>
      </c>
      <c r="AG108" s="544">
        <f t="shared" si="10"/>
        <v>0</v>
      </c>
      <c r="AH108" s="545">
        <f t="shared" si="9"/>
        <v>0</v>
      </c>
      <c r="AI108" s="546">
        <f t="shared" si="9"/>
        <v>0</v>
      </c>
      <c r="AJ108" s="547">
        <f t="shared" si="9"/>
        <v>0</v>
      </c>
      <c r="AK108" s="548">
        <f t="shared" si="9"/>
        <v>0</v>
      </c>
      <c r="AL108" s="549">
        <f t="shared" si="9"/>
        <v>0</v>
      </c>
      <c r="AM108" s="550">
        <f t="shared" si="9"/>
        <v>0</v>
      </c>
      <c r="AN108" s="551">
        <f t="shared" si="7"/>
        <v>0</v>
      </c>
      <c r="AO108" s="552">
        <f t="shared" si="7"/>
        <v>0</v>
      </c>
      <c r="AP108" s="553">
        <f t="shared" si="7"/>
        <v>0</v>
      </c>
      <c r="AQ108" s="554">
        <f t="shared" si="7"/>
        <v>0</v>
      </c>
    </row>
    <row r="109" spans="1:43" ht="15.75" customHeight="1">
      <c r="A109" s="271">
        <v>6911</v>
      </c>
      <c r="B109" s="272" t="s">
        <v>134</v>
      </c>
      <c r="C109" s="607" t="s">
        <v>39</v>
      </c>
      <c r="D109" s="608"/>
      <c r="E109" s="608"/>
      <c r="F109" s="609"/>
      <c r="G109" s="273"/>
      <c r="H109" s="274"/>
      <c r="I109" s="273">
        <v>3</v>
      </c>
      <c r="J109" s="275"/>
      <c r="K109" s="273">
        <f t="shared" si="8"/>
        <v>0</v>
      </c>
      <c r="L109" s="276"/>
      <c r="M109" s="277">
        <v>349</v>
      </c>
      <c r="N109" s="276"/>
      <c r="O109" s="278">
        <f t="shared" si="1"/>
        <v>0</v>
      </c>
      <c r="P109" s="55"/>
      <c r="Q109" s="170"/>
      <c r="R109" s="171"/>
      <c r="S109" s="172"/>
      <c r="T109" s="323"/>
      <c r="U109" s="173"/>
      <c r="V109" s="318"/>
      <c r="W109" s="174"/>
      <c r="X109" s="177"/>
      <c r="Y109" s="333"/>
      <c r="Z109" s="422"/>
      <c r="AA109" s="175"/>
      <c r="AB109" s="176"/>
      <c r="AC109" s="178"/>
      <c r="AE109" s="542">
        <f t="shared" si="10"/>
        <v>0</v>
      </c>
      <c r="AF109" s="543">
        <f t="shared" si="10"/>
        <v>0</v>
      </c>
      <c r="AG109" s="544">
        <f t="shared" si="10"/>
        <v>0</v>
      </c>
      <c r="AH109" s="545">
        <f t="shared" si="9"/>
        <v>0</v>
      </c>
      <c r="AI109" s="546">
        <f t="shared" si="9"/>
        <v>0</v>
      </c>
      <c r="AJ109" s="547">
        <f t="shared" si="9"/>
        <v>0</v>
      </c>
      <c r="AK109" s="548">
        <f t="shared" si="9"/>
        <v>0</v>
      </c>
      <c r="AL109" s="549">
        <f t="shared" si="9"/>
        <v>0</v>
      </c>
      <c r="AM109" s="550">
        <f t="shared" si="9"/>
        <v>0</v>
      </c>
      <c r="AN109" s="551">
        <f t="shared" si="7"/>
        <v>0</v>
      </c>
      <c r="AO109" s="552">
        <f t="shared" si="7"/>
        <v>0</v>
      </c>
      <c r="AP109" s="553">
        <f t="shared" si="7"/>
        <v>0</v>
      </c>
      <c r="AQ109" s="554">
        <f t="shared" si="7"/>
        <v>0</v>
      </c>
    </row>
    <row r="110" spans="1:43" ht="15.75" customHeight="1">
      <c r="A110" s="271">
        <v>6923</v>
      </c>
      <c r="B110" s="272" t="s">
        <v>134</v>
      </c>
      <c r="C110" s="607" t="s">
        <v>40</v>
      </c>
      <c r="D110" s="608"/>
      <c r="E110" s="608"/>
      <c r="F110" s="609"/>
      <c r="G110" s="273"/>
      <c r="H110" s="274"/>
      <c r="I110" s="273">
        <v>5</v>
      </c>
      <c r="J110" s="275"/>
      <c r="K110" s="273">
        <f t="shared" si="8"/>
        <v>0</v>
      </c>
      <c r="L110" s="276"/>
      <c r="M110" s="277">
        <v>89</v>
      </c>
      <c r="N110" s="276"/>
      <c r="O110" s="278">
        <f t="shared" si="1"/>
        <v>0</v>
      </c>
      <c r="P110" s="55"/>
      <c r="Q110" s="170"/>
      <c r="R110" s="171"/>
      <c r="S110" s="172"/>
      <c r="T110" s="323"/>
      <c r="U110" s="173"/>
      <c r="V110" s="318"/>
      <c r="W110" s="174"/>
      <c r="X110" s="177"/>
      <c r="Y110" s="333"/>
      <c r="Z110" s="422"/>
      <c r="AA110" s="175"/>
      <c r="AB110" s="176"/>
      <c r="AC110" s="178"/>
      <c r="AE110" s="542">
        <f t="shared" si="10"/>
        <v>0</v>
      </c>
      <c r="AF110" s="543">
        <f t="shared" si="10"/>
        <v>0</v>
      </c>
      <c r="AG110" s="544">
        <f t="shared" si="10"/>
        <v>0</v>
      </c>
      <c r="AH110" s="545">
        <f t="shared" si="9"/>
        <v>0</v>
      </c>
      <c r="AI110" s="546">
        <f t="shared" si="9"/>
        <v>0</v>
      </c>
      <c r="AJ110" s="547">
        <f t="shared" si="9"/>
        <v>0</v>
      </c>
      <c r="AK110" s="548">
        <f t="shared" si="9"/>
        <v>0</v>
      </c>
      <c r="AL110" s="549">
        <f t="shared" si="9"/>
        <v>0</v>
      </c>
      <c r="AM110" s="550">
        <f t="shared" si="9"/>
        <v>0</v>
      </c>
      <c r="AN110" s="551">
        <f t="shared" si="7"/>
        <v>0</v>
      </c>
      <c r="AO110" s="552">
        <f t="shared" si="7"/>
        <v>0</v>
      </c>
      <c r="AP110" s="553">
        <f t="shared" si="7"/>
        <v>0</v>
      </c>
      <c r="AQ110" s="554">
        <f t="shared" si="7"/>
        <v>0</v>
      </c>
    </row>
    <row r="111" spans="1:43" ht="15.75" customHeight="1">
      <c r="A111" s="271">
        <v>6924</v>
      </c>
      <c r="B111" s="272" t="s">
        <v>134</v>
      </c>
      <c r="C111" s="607" t="s">
        <v>41</v>
      </c>
      <c r="D111" s="608"/>
      <c r="E111" s="608"/>
      <c r="F111" s="609"/>
      <c r="G111" s="273"/>
      <c r="H111" s="274"/>
      <c r="I111" s="273">
        <v>5</v>
      </c>
      <c r="J111" s="275"/>
      <c r="K111" s="273">
        <f t="shared" si="8"/>
        <v>0</v>
      </c>
      <c r="L111" s="276"/>
      <c r="M111" s="277">
        <v>89</v>
      </c>
      <c r="N111" s="276"/>
      <c r="O111" s="278">
        <f t="shared" si="1"/>
        <v>0</v>
      </c>
      <c r="P111" s="55"/>
      <c r="Q111" s="170"/>
      <c r="R111" s="171"/>
      <c r="S111" s="172"/>
      <c r="T111" s="323"/>
      <c r="U111" s="173"/>
      <c r="V111" s="318"/>
      <c r="W111" s="174"/>
      <c r="X111" s="177"/>
      <c r="Y111" s="333"/>
      <c r="Z111" s="422"/>
      <c r="AA111" s="175"/>
      <c r="AB111" s="176"/>
      <c r="AC111" s="178"/>
      <c r="AE111" s="542">
        <f t="shared" si="10"/>
        <v>0</v>
      </c>
      <c r="AF111" s="543">
        <f t="shared" si="10"/>
        <v>0</v>
      </c>
      <c r="AG111" s="544">
        <f t="shared" si="10"/>
        <v>0</v>
      </c>
      <c r="AH111" s="545">
        <f t="shared" si="9"/>
        <v>0</v>
      </c>
      <c r="AI111" s="546">
        <f t="shared" si="9"/>
        <v>0</v>
      </c>
      <c r="AJ111" s="547">
        <f t="shared" si="9"/>
        <v>0</v>
      </c>
      <c r="AK111" s="548">
        <f t="shared" si="9"/>
        <v>0</v>
      </c>
      <c r="AL111" s="549">
        <f t="shared" si="9"/>
        <v>0</v>
      </c>
      <c r="AM111" s="550">
        <f t="shared" si="9"/>
        <v>0</v>
      </c>
      <c r="AN111" s="551">
        <f t="shared" si="7"/>
        <v>0</v>
      </c>
      <c r="AO111" s="552">
        <f t="shared" si="7"/>
        <v>0</v>
      </c>
      <c r="AP111" s="553">
        <f t="shared" si="7"/>
        <v>0</v>
      </c>
      <c r="AQ111" s="554">
        <f t="shared" si="7"/>
        <v>0</v>
      </c>
    </row>
    <row r="112" spans="1:43" ht="15.75" customHeight="1">
      <c r="A112" s="271">
        <v>6925</v>
      </c>
      <c r="B112" s="272" t="s">
        <v>134</v>
      </c>
      <c r="C112" s="607" t="s">
        <v>42</v>
      </c>
      <c r="D112" s="608"/>
      <c r="E112" s="608"/>
      <c r="F112" s="609"/>
      <c r="G112" s="273"/>
      <c r="H112" s="274"/>
      <c r="I112" s="273">
        <v>5</v>
      </c>
      <c r="J112" s="275"/>
      <c r="K112" s="273">
        <f t="shared" si="8"/>
        <v>0</v>
      </c>
      <c r="L112" s="276"/>
      <c r="M112" s="277">
        <v>69</v>
      </c>
      <c r="N112" s="276"/>
      <c r="O112" s="278">
        <f t="shared" si="1"/>
        <v>0</v>
      </c>
      <c r="P112" s="55"/>
      <c r="Q112" s="170"/>
      <c r="R112" s="171"/>
      <c r="S112" s="172"/>
      <c r="T112" s="323"/>
      <c r="U112" s="173"/>
      <c r="V112" s="318"/>
      <c r="W112" s="174"/>
      <c r="X112" s="177"/>
      <c r="Y112" s="333"/>
      <c r="Z112" s="422"/>
      <c r="AA112" s="175"/>
      <c r="AB112" s="176"/>
      <c r="AC112" s="178"/>
      <c r="AE112" s="542">
        <f t="shared" si="10"/>
        <v>0</v>
      </c>
      <c r="AF112" s="543">
        <f t="shared" si="10"/>
        <v>0</v>
      </c>
      <c r="AG112" s="544">
        <f t="shared" si="10"/>
        <v>0</v>
      </c>
      <c r="AH112" s="545">
        <f t="shared" si="9"/>
        <v>0</v>
      </c>
      <c r="AI112" s="546">
        <f t="shared" si="9"/>
        <v>0</v>
      </c>
      <c r="AJ112" s="547">
        <f t="shared" si="9"/>
        <v>0</v>
      </c>
      <c r="AK112" s="548">
        <f t="shared" si="9"/>
        <v>0</v>
      </c>
      <c r="AL112" s="549">
        <f t="shared" si="9"/>
        <v>0</v>
      </c>
      <c r="AM112" s="550">
        <f t="shared" si="9"/>
        <v>0</v>
      </c>
      <c r="AN112" s="551">
        <f t="shared" si="7"/>
        <v>0</v>
      </c>
      <c r="AO112" s="552">
        <f t="shared" si="7"/>
        <v>0</v>
      </c>
      <c r="AP112" s="553">
        <f t="shared" si="7"/>
        <v>0</v>
      </c>
      <c r="AQ112" s="554">
        <f t="shared" si="7"/>
        <v>0</v>
      </c>
    </row>
    <row r="113" spans="1:43" ht="15.75" customHeight="1">
      <c r="A113" s="271">
        <v>6926</v>
      </c>
      <c r="B113" s="272" t="s">
        <v>134</v>
      </c>
      <c r="C113" s="607" t="s">
        <v>43</v>
      </c>
      <c r="D113" s="608"/>
      <c r="E113" s="608"/>
      <c r="F113" s="609"/>
      <c r="G113" s="273"/>
      <c r="H113" s="274"/>
      <c r="I113" s="273">
        <v>5</v>
      </c>
      <c r="J113" s="275"/>
      <c r="K113" s="273">
        <f t="shared" si="8"/>
        <v>0</v>
      </c>
      <c r="L113" s="276"/>
      <c r="M113" s="277">
        <v>80</v>
      </c>
      <c r="N113" s="276"/>
      <c r="O113" s="278">
        <f t="shared" si="1"/>
        <v>0</v>
      </c>
      <c r="P113" s="55"/>
      <c r="Q113" s="170"/>
      <c r="R113" s="171"/>
      <c r="S113" s="172"/>
      <c r="T113" s="323"/>
      <c r="U113" s="173"/>
      <c r="V113" s="318"/>
      <c r="W113" s="174"/>
      <c r="X113" s="177"/>
      <c r="Y113" s="333"/>
      <c r="Z113" s="422"/>
      <c r="AA113" s="175"/>
      <c r="AB113" s="176"/>
      <c r="AC113" s="178"/>
      <c r="AE113" s="542">
        <f t="shared" si="10"/>
        <v>0</v>
      </c>
      <c r="AF113" s="543">
        <f t="shared" si="10"/>
        <v>0</v>
      </c>
      <c r="AG113" s="544">
        <f t="shared" si="10"/>
        <v>0</v>
      </c>
      <c r="AH113" s="545">
        <f t="shared" si="9"/>
        <v>0</v>
      </c>
      <c r="AI113" s="546">
        <f t="shared" si="9"/>
        <v>0</v>
      </c>
      <c r="AJ113" s="547">
        <f t="shared" si="9"/>
        <v>0</v>
      </c>
      <c r="AK113" s="548">
        <f t="shared" si="9"/>
        <v>0</v>
      </c>
      <c r="AL113" s="549">
        <f t="shared" si="9"/>
        <v>0</v>
      </c>
      <c r="AM113" s="550">
        <f t="shared" si="9"/>
        <v>0</v>
      </c>
      <c r="AN113" s="551">
        <f t="shared" si="7"/>
        <v>0</v>
      </c>
      <c r="AO113" s="552">
        <f t="shared" si="7"/>
        <v>0</v>
      </c>
      <c r="AP113" s="553">
        <f t="shared" si="7"/>
        <v>0</v>
      </c>
      <c r="AQ113" s="554">
        <f t="shared" si="7"/>
        <v>0</v>
      </c>
    </row>
    <row r="114" spans="1:43" ht="15.75" customHeight="1">
      <c r="A114" s="271">
        <v>6927</v>
      </c>
      <c r="B114" s="272" t="s">
        <v>134</v>
      </c>
      <c r="C114" s="607" t="s">
        <v>44</v>
      </c>
      <c r="D114" s="608"/>
      <c r="E114" s="608"/>
      <c r="F114" s="609"/>
      <c r="G114" s="273"/>
      <c r="H114" s="274"/>
      <c r="I114" s="273">
        <v>5</v>
      </c>
      <c r="J114" s="275"/>
      <c r="K114" s="273">
        <f t="shared" si="8"/>
        <v>0</v>
      </c>
      <c r="L114" s="276"/>
      <c r="M114" s="277">
        <v>75</v>
      </c>
      <c r="N114" s="276"/>
      <c r="O114" s="278">
        <f t="shared" si="1"/>
        <v>0</v>
      </c>
      <c r="P114" s="55"/>
      <c r="Q114" s="170"/>
      <c r="R114" s="171"/>
      <c r="S114" s="172"/>
      <c r="T114" s="323"/>
      <c r="U114" s="173"/>
      <c r="V114" s="318"/>
      <c r="W114" s="174"/>
      <c r="X114" s="177"/>
      <c r="Y114" s="333"/>
      <c r="Z114" s="422"/>
      <c r="AA114" s="175"/>
      <c r="AB114" s="176"/>
      <c r="AC114" s="178"/>
      <c r="AE114" s="542">
        <f t="shared" si="10"/>
        <v>0</v>
      </c>
      <c r="AF114" s="543">
        <f t="shared" si="10"/>
        <v>0</v>
      </c>
      <c r="AG114" s="544">
        <f t="shared" si="10"/>
        <v>0</v>
      </c>
      <c r="AH114" s="545">
        <f t="shared" si="9"/>
        <v>0</v>
      </c>
      <c r="AI114" s="546">
        <f t="shared" si="9"/>
        <v>0</v>
      </c>
      <c r="AJ114" s="547">
        <f t="shared" si="9"/>
        <v>0</v>
      </c>
      <c r="AK114" s="548">
        <f t="shared" si="9"/>
        <v>0</v>
      </c>
      <c r="AL114" s="549">
        <f t="shared" si="9"/>
        <v>0</v>
      </c>
      <c r="AM114" s="550">
        <f t="shared" si="9"/>
        <v>0</v>
      </c>
      <c r="AN114" s="551">
        <f t="shared" si="7"/>
        <v>0</v>
      </c>
      <c r="AO114" s="552">
        <f t="shared" si="7"/>
        <v>0</v>
      </c>
      <c r="AP114" s="553">
        <f t="shared" si="7"/>
        <v>0</v>
      </c>
      <c r="AQ114" s="554">
        <f t="shared" si="7"/>
        <v>0</v>
      </c>
    </row>
    <row r="115" spans="1:43" ht="15.75" customHeight="1">
      <c r="A115" s="310">
        <v>6929</v>
      </c>
      <c r="B115" s="311" t="s">
        <v>134</v>
      </c>
      <c r="C115" s="637" t="s">
        <v>46</v>
      </c>
      <c r="D115" s="638"/>
      <c r="E115" s="638"/>
      <c r="F115" s="639"/>
      <c r="G115" s="273"/>
      <c r="H115" s="274"/>
      <c r="I115" s="273">
        <v>5</v>
      </c>
      <c r="J115" s="275"/>
      <c r="K115" s="273">
        <f t="shared" si="8"/>
        <v>0</v>
      </c>
      <c r="L115" s="276"/>
      <c r="M115" s="277">
        <v>59</v>
      </c>
      <c r="N115" s="276"/>
      <c r="O115" s="278">
        <f t="shared" si="1"/>
        <v>0</v>
      </c>
      <c r="P115" s="55"/>
      <c r="Q115" s="170"/>
      <c r="R115" s="171"/>
      <c r="S115" s="172"/>
      <c r="T115" s="323"/>
      <c r="U115" s="173"/>
      <c r="V115" s="318"/>
      <c r="W115" s="174"/>
      <c r="X115" s="177"/>
      <c r="Y115" s="333"/>
      <c r="Z115" s="422"/>
      <c r="AA115" s="175"/>
      <c r="AB115" s="176"/>
      <c r="AC115" s="178"/>
      <c r="AE115" s="542">
        <f t="shared" si="10"/>
        <v>0</v>
      </c>
      <c r="AF115" s="543">
        <f t="shared" si="10"/>
        <v>0</v>
      </c>
      <c r="AG115" s="544">
        <f t="shared" si="10"/>
        <v>0</v>
      </c>
      <c r="AH115" s="545">
        <f t="shared" si="9"/>
        <v>0</v>
      </c>
      <c r="AI115" s="546">
        <f t="shared" si="9"/>
        <v>0</v>
      </c>
      <c r="AJ115" s="547">
        <f t="shared" si="9"/>
        <v>0</v>
      </c>
      <c r="AK115" s="548">
        <f t="shared" si="9"/>
        <v>0</v>
      </c>
      <c r="AL115" s="549">
        <f t="shared" si="9"/>
        <v>0</v>
      </c>
      <c r="AM115" s="550">
        <f t="shared" si="9"/>
        <v>0</v>
      </c>
      <c r="AN115" s="551">
        <f t="shared" si="7"/>
        <v>0</v>
      </c>
      <c r="AO115" s="552">
        <f t="shared" si="7"/>
        <v>0</v>
      </c>
      <c r="AP115" s="553">
        <f t="shared" si="7"/>
        <v>0</v>
      </c>
      <c r="AQ115" s="554">
        <f t="shared" si="7"/>
        <v>0</v>
      </c>
    </row>
    <row r="116" spans="1:43" ht="15.75" customHeight="1">
      <c r="A116" s="304">
        <v>6930</v>
      </c>
      <c r="B116" s="291" t="s">
        <v>134</v>
      </c>
      <c r="C116" s="640" t="s">
        <v>47</v>
      </c>
      <c r="D116" s="641"/>
      <c r="E116" s="641"/>
      <c r="F116" s="642"/>
      <c r="G116" s="290"/>
      <c r="H116" s="294"/>
      <c r="I116" s="290">
        <v>5</v>
      </c>
      <c r="J116" s="296"/>
      <c r="K116" s="290">
        <f t="shared" si="8"/>
        <v>0</v>
      </c>
      <c r="L116" s="298"/>
      <c r="M116" s="300">
        <v>55</v>
      </c>
      <c r="N116" s="298"/>
      <c r="O116" s="303">
        <f t="shared" si="1"/>
        <v>0</v>
      </c>
      <c r="P116" s="301"/>
      <c r="Q116" s="170"/>
      <c r="R116" s="171"/>
      <c r="S116" s="172"/>
      <c r="T116" s="323"/>
      <c r="U116" s="173"/>
      <c r="V116" s="318"/>
      <c r="W116" s="174"/>
      <c r="X116" s="177"/>
      <c r="Y116" s="333"/>
      <c r="Z116" s="422"/>
      <c r="AA116" s="175"/>
      <c r="AB116" s="176"/>
      <c r="AC116" s="178"/>
      <c r="AE116" s="542">
        <f t="shared" si="10"/>
        <v>0</v>
      </c>
      <c r="AF116" s="543">
        <f t="shared" si="10"/>
        <v>0</v>
      </c>
      <c r="AG116" s="544">
        <f t="shared" si="10"/>
        <v>0</v>
      </c>
      <c r="AH116" s="545">
        <f t="shared" si="9"/>
        <v>0</v>
      </c>
      <c r="AI116" s="546">
        <f t="shared" si="9"/>
        <v>0</v>
      </c>
      <c r="AJ116" s="547">
        <f t="shared" si="9"/>
        <v>0</v>
      </c>
      <c r="AK116" s="548">
        <f t="shared" si="9"/>
        <v>0</v>
      </c>
      <c r="AL116" s="549">
        <f t="shared" si="9"/>
        <v>0</v>
      </c>
      <c r="AM116" s="550">
        <f t="shared" si="9"/>
        <v>0</v>
      </c>
      <c r="AN116" s="551">
        <f t="shared" si="7"/>
        <v>0</v>
      </c>
      <c r="AO116" s="552">
        <f t="shared" si="7"/>
        <v>0</v>
      </c>
      <c r="AP116" s="553">
        <f t="shared" si="7"/>
        <v>0</v>
      </c>
      <c r="AQ116" s="554">
        <f t="shared" si="7"/>
        <v>0</v>
      </c>
    </row>
    <row r="117" spans="1:43" ht="15.75" customHeight="1">
      <c r="A117" s="410">
        <v>7015</v>
      </c>
      <c r="B117" s="411" t="s">
        <v>169</v>
      </c>
      <c r="C117" s="634" t="s">
        <v>170</v>
      </c>
      <c r="D117" s="635"/>
      <c r="E117" s="635"/>
      <c r="F117" s="636"/>
      <c r="G117" s="412"/>
      <c r="H117" s="413"/>
      <c r="I117" s="412">
        <v>5</v>
      </c>
      <c r="J117" s="414"/>
      <c r="K117" s="412">
        <f t="shared" si="8"/>
        <v>0</v>
      </c>
      <c r="L117" s="415"/>
      <c r="M117" s="416">
        <v>125</v>
      </c>
      <c r="N117" s="415"/>
      <c r="O117" s="417">
        <f t="shared" si="1"/>
        <v>0</v>
      </c>
      <c r="P117" s="301"/>
      <c r="Q117" s="170"/>
      <c r="R117" s="171"/>
      <c r="S117" s="172"/>
      <c r="T117" s="323"/>
      <c r="U117" s="173"/>
      <c r="V117" s="318"/>
      <c r="W117" s="174"/>
      <c r="X117" s="177"/>
      <c r="Y117" s="333"/>
      <c r="Z117" s="422"/>
      <c r="AA117" s="175"/>
      <c r="AB117" s="176"/>
      <c r="AC117" s="178"/>
      <c r="AE117" s="542">
        <f t="shared" si="10"/>
        <v>0</v>
      </c>
      <c r="AF117" s="543">
        <f t="shared" si="10"/>
        <v>0</v>
      </c>
      <c r="AG117" s="544">
        <f t="shared" si="10"/>
        <v>0</v>
      </c>
      <c r="AH117" s="545">
        <f t="shared" si="9"/>
        <v>0</v>
      </c>
      <c r="AI117" s="546">
        <f t="shared" si="9"/>
        <v>0</v>
      </c>
      <c r="AJ117" s="547">
        <f t="shared" si="9"/>
        <v>0</v>
      </c>
      <c r="AK117" s="548">
        <f t="shared" si="9"/>
        <v>0</v>
      </c>
      <c r="AL117" s="549">
        <f t="shared" si="9"/>
        <v>0</v>
      </c>
      <c r="AM117" s="550">
        <f t="shared" si="9"/>
        <v>0</v>
      </c>
      <c r="AN117" s="551">
        <f t="shared" si="7"/>
        <v>0</v>
      </c>
      <c r="AO117" s="552">
        <f t="shared" si="7"/>
        <v>0</v>
      </c>
      <c r="AP117" s="553">
        <f t="shared" si="7"/>
        <v>0</v>
      </c>
      <c r="AQ117" s="554">
        <f t="shared" si="7"/>
        <v>0</v>
      </c>
    </row>
    <row r="118" spans="1:43" ht="15.75" customHeight="1">
      <c r="A118" s="410">
        <v>7014</v>
      </c>
      <c r="B118" s="411" t="s">
        <v>169</v>
      </c>
      <c r="C118" s="634" t="s">
        <v>171</v>
      </c>
      <c r="D118" s="635"/>
      <c r="E118" s="635"/>
      <c r="F118" s="636"/>
      <c r="G118" s="412"/>
      <c r="H118" s="413"/>
      <c r="I118" s="412">
        <v>5</v>
      </c>
      <c r="J118" s="414"/>
      <c r="K118" s="412">
        <f t="shared" si="8"/>
        <v>0</v>
      </c>
      <c r="L118" s="415"/>
      <c r="M118" s="416">
        <v>95</v>
      </c>
      <c r="N118" s="415"/>
      <c r="O118" s="417">
        <f t="shared" si="1"/>
        <v>0</v>
      </c>
      <c r="P118" s="301"/>
      <c r="Q118" s="170"/>
      <c r="R118" s="171"/>
      <c r="S118" s="172"/>
      <c r="T118" s="323"/>
      <c r="U118" s="173"/>
      <c r="V118" s="318"/>
      <c r="W118" s="174"/>
      <c r="X118" s="177"/>
      <c r="Y118" s="333"/>
      <c r="Z118" s="422"/>
      <c r="AA118" s="175"/>
      <c r="AB118" s="176"/>
      <c r="AC118" s="178"/>
      <c r="AE118" s="542">
        <f t="shared" si="10"/>
        <v>0</v>
      </c>
      <c r="AF118" s="543">
        <f t="shared" si="10"/>
        <v>0</v>
      </c>
      <c r="AG118" s="544">
        <f t="shared" si="10"/>
        <v>0</v>
      </c>
      <c r="AH118" s="545">
        <f t="shared" si="9"/>
        <v>0</v>
      </c>
      <c r="AI118" s="546">
        <f t="shared" si="9"/>
        <v>0</v>
      </c>
      <c r="AJ118" s="547">
        <f t="shared" si="9"/>
        <v>0</v>
      </c>
      <c r="AK118" s="548">
        <f t="shared" si="9"/>
        <v>0</v>
      </c>
      <c r="AL118" s="549">
        <f t="shared" si="9"/>
        <v>0</v>
      </c>
      <c r="AM118" s="550">
        <f t="shared" si="9"/>
        <v>0</v>
      </c>
      <c r="AN118" s="551">
        <f t="shared" si="7"/>
        <v>0</v>
      </c>
      <c r="AO118" s="552">
        <f t="shared" si="7"/>
        <v>0</v>
      </c>
      <c r="AP118" s="553">
        <f t="shared" si="7"/>
        <v>0</v>
      </c>
      <c r="AQ118" s="554">
        <f t="shared" si="7"/>
        <v>0</v>
      </c>
    </row>
    <row r="119" spans="1:43" ht="15.75" customHeight="1">
      <c r="A119" s="410">
        <v>7013</v>
      </c>
      <c r="B119" s="411" t="s">
        <v>169</v>
      </c>
      <c r="C119" s="634" t="s">
        <v>172</v>
      </c>
      <c r="D119" s="635"/>
      <c r="E119" s="635"/>
      <c r="F119" s="636"/>
      <c r="G119" s="412">
        <v>1</v>
      </c>
      <c r="H119" s="413"/>
      <c r="I119" s="412">
        <v>4</v>
      </c>
      <c r="J119" s="414"/>
      <c r="K119" s="412">
        <f t="shared" si="8"/>
        <v>0</v>
      </c>
      <c r="L119" s="415"/>
      <c r="M119" s="416">
        <v>69</v>
      </c>
      <c r="N119" s="415"/>
      <c r="O119" s="417">
        <f t="shared" si="1"/>
        <v>0</v>
      </c>
      <c r="P119" s="301"/>
      <c r="Q119" s="170"/>
      <c r="R119" s="171"/>
      <c r="S119" s="172"/>
      <c r="T119" s="323"/>
      <c r="U119" s="173"/>
      <c r="V119" s="318"/>
      <c r="W119" s="174"/>
      <c r="X119" s="177"/>
      <c r="Y119" s="333"/>
      <c r="Z119" s="422"/>
      <c r="AA119" s="175"/>
      <c r="AB119" s="176"/>
      <c r="AC119" s="178"/>
      <c r="AE119" s="542">
        <f t="shared" si="10"/>
        <v>0</v>
      </c>
      <c r="AF119" s="543">
        <f t="shared" si="10"/>
        <v>0</v>
      </c>
      <c r="AG119" s="544">
        <f t="shared" si="10"/>
        <v>0</v>
      </c>
      <c r="AH119" s="545">
        <f t="shared" si="9"/>
        <v>0</v>
      </c>
      <c r="AI119" s="546">
        <f t="shared" si="9"/>
        <v>0</v>
      </c>
      <c r="AJ119" s="547">
        <f t="shared" si="9"/>
        <v>0</v>
      </c>
      <c r="AK119" s="548">
        <f t="shared" si="9"/>
        <v>0</v>
      </c>
      <c r="AL119" s="549">
        <f t="shared" si="9"/>
        <v>0</v>
      </c>
      <c r="AM119" s="550">
        <f t="shared" si="9"/>
        <v>0</v>
      </c>
      <c r="AN119" s="551">
        <f t="shared" si="7"/>
        <v>0</v>
      </c>
      <c r="AO119" s="552">
        <f t="shared" si="7"/>
        <v>0</v>
      </c>
      <c r="AP119" s="553">
        <f t="shared" si="7"/>
        <v>0</v>
      </c>
      <c r="AQ119" s="554">
        <f t="shared" si="7"/>
        <v>0</v>
      </c>
    </row>
    <row r="120" spans="1:43" ht="15.75" customHeight="1">
      <c r="A120" s="410">
        <v>7075</v>
      </c>
      <c r="B120" s="411" t="s">
        <v>169</v>
      </c>
      <c r="C120" s="634" t="s">
        <v>172</v>
      </c>
      <c r="D120" s="635"/>
      <c r="E120" s="635"/>
      <c r="F120" s="636"/>
      <c r="G120" s="412">
        <v>2</v>
      </c>
      <c r="H120" s="413"/>
      <c r="I120" s="412">
        <v>3</v>
      </c>
      <c r="J120" s="414"/>
      <c r="K120" s="412">
        <f t="shared" si="8"/>
        <v>0</v>
      </c>
      <c r="L120" s="415"/>
      <c r="M120" s="416">
        <v>119</v>
      </c>
      <c r="N120" s="415"/>
      <c r="O120" s="417">
        <f t="shared" si="1"/>
        <v>0</v>
      </c>
      <c r="P120" s="301"/>
      <c r="Q120" s="170"/>
      <c r="R120" s="171"/>
      <c r="S120" s="172"/>
      <c r="T120" s="323"/>
      <c r="U120" s="173"/>
      <c r="V120" s="318"/>
      <c r="W120" s="174"/>
      <c r="X120" s="177"/>
      <c r="Y120" s="333"/>
      <c r="Z120" s="422"/>
      <c r="AA120" s="175"/>
      <c r="AB120" s="176"/>
      <c r="AC120" s="178"/>
      <c r="AE120" s="542">
        <f t="shared" si="10"/>
        <v>0</v>
      </c>
      <c r="AF120" s="543">
        <f t="shared" si="10"/>
        <v>0</v>
      </c>
      <c r="AG120" s="544">
        <f t="shared" si="10"/>
        <v>0</v>
      </c>
      <c r="AH120" s="545">
        <f t="shared" si="9"/>
        <v>0</v>
      </c>
      <c r="AI120" s="546">
        <f t="shared" si="9"/>
        <v>0</v>
      </c>
      <c r="AJ120" s="547">
        <f t="shared" si="9"/>
        <v>0</v>
      </c>
      <c r="AK120" s="548">
        <f t="shared" si="9"/>
        <v>0</v>
      </c>
      <c r="AL120" s="549">
        <f t="shared" si="9"/>
        <v>0</v>
      </c>
      <c r="AM120" s="550">
        <f t="shared" si="9"/>
        <v>0</v>
      </c>
      <c r="AN120" s="551">
        <f t="shared" si="7"/>
        <v>0</v>
      </c>
      <c r="AO120" s="552">
        <f t="shared" si="7"/>
        <v>0</v>
      </c>
      <c r="AP120" s="553">
        <f t="shared" si="7"/>
        <v>0</v>
      </c>
      <c r="AQ120" s="554">
        <f t="shared" si="7"/>
        <v>0</v>
      </c>
    </row>
    <row r="121" spans="1:43" ht="15.75" customHeight="1">
      <c r="A121" s="394">
        <v>7023</v>
      </c>
      <c r="B121" s="395" t="s">
        <v>167</v>
      </c>
      <c r="C121" s="649" t="s">
        <v>39</v>
      </c>
      <c r="D121" s="650"/>
      <c r="E121" s="650"/>
      <c r="F121" s="651"/>
      <c r="G121" s="396"/>
      <c r="H121" s="397"/>
      <c r="I121" s="396">
        <v>4</v>
      </c>
      <c r="J121" s="398"/>
      <c r="K121" s="396">
        <f t="shared" si="8"/>
        <v>0</v>
      </c>
      <c r="L121" s="399"/>
      <c r="M121" s="400">
        <v>79</v>
      </c>
      <c r="N121" s="399"/>
      <c r="O121" s="401">
        <f t="shared" si="1"/>
        <v>0</v>
      </c>
      <c r="P121" s="301"/>
      <c r="Q121" s="170"/>
      <c r="R121" s="171"/>
      <c r="S121" s="172"/>
      <c r="T121" s="323"/>
      <c r="U121" s="173"/>
      <c r="V121" s="318"/>
      <c r="W121" s="174"/>
      <c r="X121" s="177"/>
      <c r="Y121" s="333"/>
      <c r="Z121" s="422"/>
      <c r="AA121" s="175"/>
      <c r="AB121" s="176"/>
      <c r="AC121" s="178"/>
      <c r="AE121" s="542">
        <f t="shared" si="10"/>
        <v>0</v>
      </c>
      <c r="AF121" s="543">
        <f t="shared" si="10"/>
        <v>0</v>
      </c>
      <c r="AG121" s="544">
        <f t="shared" si="10"/>
        <v>0</v>
      </c>
      <c r="AH121" s="545">
        <f t="shared" si="9"/>
        <v>0</v>
      </c>
      <c r="AI121" s="546">
        <f t="shared" si="9"/>
        <v>0</v>
      </c>
      <c r="AJ121" s="547">
        <f t="shared" si="9"/>
        <v>0</v>
      </c>
      <c r="AK121" s="548">
        <f t="shared" si="9"/>
        <v>0</v>
      </c>
      <c r="AL121" s="549">
        <f t="shared" si="9"/>
        <v>0</v>
      </c>
      <c r="AM121" s="550">
        <f t="shared" si="9"/>
        <v>0</v>
      </c>
      <c r="AN121" s="551">
        <f t="shared" si="7"/>
        <v>0</v>
      </c>
      <c r="AO121" s="552">
        <f t="shared" si="7"/>
        <v>0</v>
      </c>
      <c r="AP121" s="553">
        <f t="shared" si="7"/>
        <v>0</v>
      </c>
      <c r="AQ121" s="554">
        <f t="shared" si="7"/>
        <v>0</v>
      </c>
    </row>
    <row r="122" spans="1:43" ht="15.75" customHeight="1">
      <c r="A122" s="394">
        <v>7024</v>
      </c>
      <c r="B122" s="395" t="s">
        <v>167</v>
      </c>
      <c r="C122" s="649" t="s">
        <v>40</v>
      </c>
      <c r="D122" s="650"/>
      <c r="E122" s="650"/>
      <c r="F122" s="651"/>
      <c r="G122" s="396"/>
      <c r="H122" s="397"/>
      <c r="I122" s="396">
        <v>4</v>
      </c>
      <c r="J122" s="398"/>
      <c r="K122" s="396">
        <f t="shared" si="8"/>
        <v>0</v>
      </c>
      <c r="L122" s="399"/>
      <c r="M122" s="400">
        <v>109</v>
      </c>
      <c r="N122" s="399"/>
      <c r="O122" s="401">
        <f t="shared" si="1"/>
        <v>0</v>
      </c>
      <c r="P122" s="301"/>
      <c r="Q122" s="170"/>
      <c r="R122" s="171"/>
      <c r="S122" s="172"/>
      <c r="T122" s="323"/>
      <c r="U122" s="173"/>
      <c r="V122" s="318"/>
      <c r="W122" s="174"/>
      <c r="X122" s="177"/>
      <c r="Y122" s="333"/>
      <c r="Z122" s="422"/>
      <c r="AA122" s="175"/>
      <c r="AB122" s="176"/>
      <c r="AC122" s="178"/>
      <c r="AE122" s="542">
        <f t="shared" si="10"/>
        <v>0</v>
      </c>
      <c r="AF122" s="543">
        <f t="shared" si="10"/>
        <v>0</v>
      </c>
      <c r="AG122" s="544">
        <f t="shared" si="10"/>
        <v>0</v>
      </c>
      <c r="AH122" s="545">
        <f t="shared" si="9"/>
        <v>0</v>
      </c>
      <c r="AI122" s="546">
        <f t="shared" si="9"/>
        <v>0</v>
      </c>
      <c r="AJ122" s="547">
        <f t="shared" si="9"/>
        <v>0</v>
      </c>
      <c r="AK122" s="548">
        <f t="shared" si="9"/>
        <v>0</v>
      </c>
      <c r="AL122" s="549">
        <f t="shared" si="9"/>
        <v>0</v>
      </c>
      <c r="AM122" s="550">
        <f t="shared" si="9"/>
        <v>0</v>
      </c>
      <c r="AN122" s="551">
        <f t="shared" si="7"/>
        <v>0</v>
      </c>
      <c r="AO122" s="552">
        <f t="shared" si="7"/>
        <v>0</v>
      </c>
      <c r="AP122" s="553">
        <f t="shared" si="7"/>
        <v>0</v>
      </c>
      <c r="AQ122" s="554">
        <f t="shared" si="7"/>
        <v>0</v>
      </c>
    </row>
    <row r="123" spans="1:43" ht="15.75" customHeight="1">
      <c r="A123" s="394">
        <v>7025</v>
      </c>
      <c r="B123" s="395" t="s">
        <v>167</v>
      </c>
      <c r="C123" s="649" t="s">
        <v>41</v>
      </c>
      <c r="D123" s="650"/>
      <c r="E123" s="650"/>
      <c r="F123" s="651"/>
      <c r="G123" s="396"/>
      <c r="H123" s="397"/>
      <c r="I123" s="396">
        <v>5</v>
      </c>
      <c r="J123" s="398"/>
      <c r="K123" s="396">
        <f t="shared" si="8"/>
        <v>0</v>
      </c>
      <c r="L123" s="399"/>
      <c r="M123" s="400">
        <v>109</v>
      </c>
      <c r="N123" s="399"/>
      <c r="O123" s="401">
        <f t="shared" si="1"/>
        <v>0</v>
      </c>
      <c r="P123" s="301"/>
      <c r="Q123" s="170"/>
      <c r="R123" s="171"/>
      <c r="S123" s="172"/>
      <c r="T123" s="323"/>
      <c r="U123" s="173"/>
      <c r="V123" s="318"/>
      <c r="W123" s="174"/>
      <c r="X123" s="177"/>
      <c r="Y123" s="333"/>
      <c r="Z123" s="422"/>
      <c r="AA123" s="175"/>
      <c r="AB123" s="176"/>
      <c r="AC123" s="178"/>
      <c r="AE123" s="542">
        <f t="shared" si="10"/>
        <v>0</v>
      </c>
      <c r="AF123" s="543">
        <f t="shared" si="10"/>
        <v>0</v>
      </c>
      <c r="AG123" s="544">
        <f t="shared" si="10"/>
        <v>0</v>
      </c>
      <c r="AH123" s="545">
        <f t="shared" si="9"/>
        <v>0</v>
      </c>
      <c r="AI123" s="546">
        <f t="shared" si="9"/>
        <v>0</v>
      </c>
      <c r="AJ123" s="547">
        <f t="shared" si="9"/>
        <v>0</v>
      </c>
      <c r="AK123" s="548">
        <f t="shared" si="9"/>
        <v>0</v>
      </c>
      <c r="AL123" s="549">
        <f t="shared" si="9"/>
        <v>0</v>
      </c>
      <c r="AM123" s="550">
        <f t="shared" si="9"/>
        <v>0</v>
      </c>
      <c r="AN123" s="551">
        <f t="shared" si="7"/>
        <v>0</v>
      </c>
      <c r="AO123" s="552">
        <f t="shared" si="7"/>
        <v>0</v>
      </c>
      <c r="AP123" s="553">
        <f t="shared" si="7"/>
        <v>0</v>
      </c>
      <c r="AQ123" s="554">
        <f t="shared" si="7"/>
        <v>0</v>
      </c>
    </row>
    <row r="124" spans="1:43" ht="15.75" customHeight="1">
      <c r="A124" s="394">
        <v>7026</v>
      </c>
      <c r="B124" s="395" t="s">
        <v>167</v>
      </c>
      <c r="C124" s="649" t="s">
        <v>42</v>
      </c>
      <c r="D124" s="650"/>
      <c r="E124" s="650"/>
      <c r="F124" s="651"/>
      <c r="G124" s="396"/>
      <c r="H124" s="397"/>
      <c r="I124" s="396">
        <v>6</v>
      </c>
      <c r="J124" s="398"/>
      <c r="K124" s="396">
        <f t="shared" si="8"/>
        <v>0</v>
      </c>
      <c r="L124" s="399"/>
      <c r="M124" s="400">
        <v>129</v>
      </c>
      <c r="N124" s="399"/>
      <c r="O124" s="401">
        <f t="shared" si="1"/>
        <v>0</v>
      </c>
      <c r="P124" s="301"/>
      <c r="Q124" s="170"/>
      <c r="R124" s="171"/>
      <c r="S124" s="172"/>
      <c r="T124" s="323"/>
      <c r="U124" s="173"/>
      <c r="V124" s="318"/>
      <c r="W124" s="174"/>
      <c r="X124" s="177"/>
      <c r="Y124" s="333"/>
      <c r="Z124" s="422"/>
      <c r="AA124" s="175"/>
      <c r="AB124" s="176"/>
      <c r="AC124" s="178"/>
      <c r="AE124" s="542">
        <f t="shared" si="10"/>
        <v>0</v>
      </c>
      <c r="AF124" s="543">
        <f t="shared" si="10"/>
        <v>0</v>
      </c>
      <c r="AG124" s="544">
        <f t="shared" si="10"/>
        <v>0</v>
      </c>
      <c r="AH124" s="545">
        <f t="shared" si="9"/>
        <v>0</v>
      </c>
      <c r="AI124" s="546">
        <f t="shared" si="9"/>
        <v>0</v>
      </c>
      <c r="AJ124" s="547">
        <f t="shared" si="9"/>
        <v>0</v>
      </c>
      <c r="AK124" s="548">
        <f t="shared" si="9"/>
        <v>0</v>
      </c>
      <c r="AL124" s="549">
        <f t="shared" si="9"/>
        <v>0</v>
      </c>
      <c r="AM124" s="550">
        <f t="shared" si="9"/>
        <v>0</v>
      </c>
      <c r="AN124" s="551">
        <f t="shared" si="7"/>
        <v>0</v>
      </c>
      <c r="AO124" s="552">
        <f t="shared" si="7"/>
        <v>0</v>
      </c>
      <c r="AP124" s="553">
        <f t="shared" si="7"/>
        <v>0</v>
      </c>
      <c r="AQ124" s="554">
        <f t="shared" si="7"/>
        <v>0</v>
      </c>
    </row>
    <row r="125" spans="1:43" ht="15.75" customHeight="1">
      <c r="A125" s="394">
        <v>7027</v>
      </c>
      <c r="B125" s="395" t="s">
        <v>167</v>
      </c>
      <c r="C125" s="649" t="s">
        <v>43</v>
      </c>
      <c r="D125" s="650"/>
      <c r="E125" s="650"/>
      <c r="F125" s="651"/>
      <c r="G125" s="396"/>
      <c r="H125" s="397"/>
      <c r="I125" s="396">
        <v>5</v>
      </c>
      <c r="J125" s="398"/>
      <c r="K125" s="396">
        <f t="shared" si="8"/>
        <v>0</v>
      </c>
      <c r="L125" s="399"/>
      <c r="M125" s="400">
        <v>185</v>
      </c>
      <c r="N125" s="399"/>
      <c r="O125" s="401">
        <f t="shared" si="1"/>
        <v>0</v>
      </c>
      <c r="P125" s="301"/>
      <c r="Q125" s="170"/>
      <c r="R125" s="171"/>
      <c r="S125" s="172"/>
      <c r="T125" s="323"/>
      <c r="U125" s="173"/>
      <c r="V125" s="318"/>
      <c r="W125" s="174"/>
      <c r="X125" s="177"/>
      <c r="Y125" s="333"/>
      <c r="Z125" s="422"/>
      <c r="AA125" s="175"/>
      <c r="AB125" s="176"/>
      <c r="AC125" s="178"/>
      <c r="AE125" s="542">
        <f t="shared" si="10"/>
        <v>0</v>
      </c>
      <c r="AF125" s="543">
        <f t="shared" si="10"/>
        <v>0</v>
      </c>
      <c r="AG125" s="544">
        <f t="shared" si="10"/>
        <v>0</v>
      </c>
      <c r="AH125" s="545">
        <f t="shared" si="9"/>
        <v>0</v>
      </c>
      <c r="AI125" s="546">
        <f t="shared" si="9"/>
        <v>0</v>
      </c>
      <c r="AJ125" s="547">
        <f t="shared" si="9"/>
        <v>0</v>
      </c>
      <c r="AK125" s="548">
        <f t="shared" si="9"/>
        <v>0</v>
      </c>
      <c r="AL125" s="549">
        <f t="shared" si="9"/>
        <v>0</v>
      </c>
      <c r="AM125" s="550">
        <f t="shared" si="9"/>
        <v>0</v>
      </c>
      <c r="AN125" s="551">
        <f t="shared" si="7"/>
        <v>0</v>
      </c>
      <c r="AO125" s="552">
        <f t="shared" si="7"/>
        <v>0</v>
      </c>
      <c r="AP125" s="553">
        <f t="shared" si="7"/>
        <v>0</v>
      </c>
      <c r="AQ125" s="554">
        <f t="shared" si="7"/>
        <v>0</v>
      </c>
    </row>
    <row r="126" spans="1:43" ht="15.75" customHeight="1">
      <c r="A126" s="394">
        <v>7028</v>
      </c>
      <c r="B126" s="395" t="s">
        <v>167</v>
      </c>
      <c r="C126" s="649" t="s">
        <v>44</v>
      </c>
      <c r="D126" s="650"/>
      <c r="E126" s="650"/>
      <c r="F126" s="651"/>
      <c r="G126" s="396"/>
      <c r="H126" s="397"/>
      <c r="I126" s="396">
        <v>5</v>
      </c>
      <c r="J126" s="398"/>
      <c r="K126" s="396">
        <f t="shared" si="8"/>
        <v>0</v>
      </c>
      <c r="L126" s="399"/>
      <c r="M126" s="400">
        <v>189</v>
      </c>
      <c r="N126" s="399"/>
      <c r="O126" s="401">
        <f t="shared" si="1"/>
        <v>0</v>
      </c>
      <c r="P126" s="301"/>
      <c r="Q126" s="170"/>
      <c r="R126" s="171"/>
      <c r="S126" s="172"/>
      <c r="T126" s="323"/>
      <c r="U126" s="173"/>
      <c r="V126" s="318"/>
      <c r="W126" s="174"/>
      <c r="X126" s="177"/>
      <c r="Y126" s="333"/>
      <c r="Z126" s="422"/>
      <c r="AA126" s="175"/>
      <c r="AB126" s="176"/>
      <c r="AC126" s="178"/>
      <c r="AE126" s="542">
        <f t="shared" si="10"/>
        <v>0</v>
      </c>
      <c r="AF126" s="543">
        <f t="shared" si="10"/>
        <v>0</v>
      </c>
      <c r="AG126" s="544">
        <f t="shared" si="10"/>
        <v>0</v>
      </c>
      <c r="AH126" s="545">
        <f t="shared" si="9"/>
        <v>0</v>
      </c>
      <c r="AI126" s="546">
        <f t="shared" si="9"/>
        <v>0</v>
      </c>
      <c r="AJ126" s="547">
        <f t="shared" si="9"/>
        <v>0</v>
      </c>
      <c r="AK126" s="548">
        <f t="shared" si="9"/>
        <v>0</v>
      </c>
      <c r="AL126" s="549">
        <f t="shared" si="9"/>
        <v>0</v>
      </c>
      <c r="AM126" s="550">
        <f t="shared" si="9"/>
        <v>0</v>
      </c>
      <c r="AN126" s="551">
        <f t="shared" si="7"/>
        <v>0</v>
      </c>
      <c r="AO126" s="552">
        <f t="shared" si="7"/>
        <v>0</v>
      </c>
      <c r="AP126" s="553">
        <f t="shared" si="7"/>
        <v>0</v>
      </c>
      <c r="AQ126" s="554">
        <f t="shared" si="7"/>
        <v>0</v>
      </c>
    </row>
    <row r="127" spans="1:43" ht="15.75" customHeight="1">
      <c r="A127" s="394">
        <v>7029</v>
      </c>
      <c r="B127" s="395" t="s">
        <v>167</v>
      </c>
      <c r="C127" s="649" t="s">
        <v>45</v>
      </c>
      <c r="D127" s="650"/>
      <c r="E127" s="650"/>
      <c r="F127" s="651"/>
      <c r="G127" s="396"/>
      <c r="H127" s="397"/>
      <c r="I127" s="396">
        <v>5</v>
      </c>
      <c r="J127" s="398"/>
      <c r="K127" s="396">
        <f t="shared" si="8"/>
        <v>0</v>
      </c>
      <c r="L127" s="399"/>
      <c r="M127" s="400">
        <v>249</v>
      </c>
      <c r="N127" s="399"/>
      <c r="O127" s="401">
        <f t="shared" si="1"/>
        <v>0</v>
      </c>
      <c r="P127" s="301"/>
      <c r="Q127" s="170"/>
      <c r="R127" s="171"/>
      <c r="S127" s="172"/>
      <c r="T127" s="323"/>
      <c r="U127" s="173"/>
      <c r="V127" s="318"/>
      <c r="W127" s="174"/>
      <c r="X127" s="177"/>
      <c r="Y127" s="333"/>
      <c r="Z127" s="422"/>
      <c r="AA127" s="175"/>
      <c r="AB127" s="176"/>
      <c r="AC127" s="178"/>
      <c r="AE127" s="542">
        <f t="shared" si="10"/>
        <v>0</v>
      </c>
      <c r="AF127" s="543">
        <f t="shared" si="10"/>
        <v>0</v>
      </c>
      <c r="AG127" s="544">
        <f t="shared" si="10"/>
        <v>0</v>
      </c>
      <c r="AH127" s="545">
        <f t="shared" si="9"/>
        <v>0</v>
      </c>
      <c r="AI127" s="546">
        <f t="shared" si="9"/>
        <v>0</v>
      </c>
      <c r="AJ127" s="547">
        <f t="shared" si="9"/>
        <v>0</v>
      </c>
      <c r="AK127" s="548">
        <f t="shared" ref="AK127:AM136" si="11">$I127*W127</f>
        <v>0</v>
      </c>
      <c r="AL127" s="549">
        <f t="shared" si="11"/>
        <v>0</v>
      </c>
      <c r="AM127" s="550">
        <f t="shared" si="11"/>
        <v>0</v>
      </c>
      <c r="AN127" s="551">
        <f t="shared" si="7"/>
        <v>0</v>
      </c>
      <c r="AO127" s="552">
        <f t="shared" si="7"/>
        <v>0</v>
      </c>
      <c r="AP127" s="553">
        <f t="shared" si="7"/>
        <v>0</v>
      </c>
      <c r="AQ127" s="554">
        <f t="shared" si="7"/>
        <v>0</v>
      </c>
    </row>
    <row r="128" spans="1:43" ht="15.75" customHeight="1">
      <c r="A128" s="402">
        <v>7076</v>
      </c>
      <c r="B128" s="403" t="s">
        <v>168</v>
      </c>
      <c r="C128" s="625" t="s">
        <v>39</v>
      </c>
      <c r="D128" s="626"/>
      <c r="E128" s="626"/>
      <c r="F128" s="627"/>
      <c r="G128" s="404"/>
      <c r="H128" s="405"/>
      <c r="I128" s="404">
        <v>5</v>
      </c>
      <c r="J128" s="406"/>
      <c r="K128" s="404">
        <f t="shared" si="8"/>
        <v>0</v>
      </c>
      <c r="L128" s="407"/>
      <c r="M128" s="408">
        <v>99</v>
      </c>
      <c r="N128" s="407"/>
      <c r="O128" s="409">
        <f t="shared" si="1"/>
        <v>0</v>
      </c>
      <c r="P128" s="301"/>
      <c r="Q128" s="170"/>
      <c r="R128" s="171"/>
      <c r="S128" s="172"/>
      <c r="T128" s="323"/>
      <c r="U128" s="173"/>
      <c r="V128" s="318"/>
      <c r="W128" s="174"/>
      <c r="X128" s="177"/>
      <c r="Y128" s="333"/>
      <c r="Z128" s="422"/>
      <c r="AA128" s="175"/>
      <c r="AB128" s="176"/>
      <c r="AC128" s="178"/>
      <c r="AE128" s="542">
        <f t="shared" si="10"/>
        <v>0</v>
      </c>
      <c r="AF128" s="543">
        <f t="shared" si="10"/>
        <v>0</v>
      </c>
      <c r="AG128" s="544">
        <f t="shared" si="10"/>
        <v>0</v>
      </c>
      <c r="AH128" s="545">
        <f t="shared" si="10"/>
        <v>0</v>
      </c>
      <c r="AI128" s="546">
        <f t="shared" si="10"/>
        <v>0</v>
      </c>
      <c r="AJ128" s="547">
        <f t="shared" si="10"/>
        <v>0</v>
      </c>
      <c r="AK128" s="548">
        <f t="shared" si="11"/>
        <v>0</v>
      </c>
      <c r="AL128" s="549">
        <f t="shared" si="11"/>
        <v>0</v>
      </c>
      <c r="AM128" s="550">
        <f t="shared" si="11"/>
        <v>0</v>
      </c>
      <c r="AN128" s="551">
        <f t="shared" si="7"/>
        <v>0</v>
      </c>
      <c r="AO128" s="552">
        <f t="shared" si="7"/>
        <v>0</v>
      </c>
      <c r="AP128" s="553">
        <f t="shared" si="7"/>
        <v>0</v>
      </c>
      <c r="AQ128" s="554">
        <f t="shared" si="7"/>
        <v>0</v>
      </c>
    </row>
    <row r="129" spans="1:43" ht="15.75" customHeight="1">
      <c r="A129" s="402">
        <v>7077</v>
      </c>
      <c r="B129" s="403" t="s">
        <v>168</v>
      </c>
      <c r="C129" s="625" t="s">
        <v>40</v>
      </c>
      <c r="D129" s="626"/>
      <c r="E129" s="626"/>
      <c r="F129" s="627"/>
      <c r="G129" s="404"/>
      <c r="H129" s="405"/>
      <c r="I129" s="404">
        <v>5</v>
      </c>
      <c r="J129" s="406"/>
      <c r="K129" s="404">
        <f t="shared" si="8"/>
        <v>0</v>
      </c>
      <c r="L129" s="407"/>
      <c r="M129" s="408">
        <v>125</v>
      </c>
      <c r="N129" s="407"/>
      <c r="O129" s="409">
        <f t="shared" si="1"/>
        <v>0</v>
      </c>
      <c r="P129" s="301"/>
      <c r="Q129" s="170"/>
      <c r="R129" s="171"/>
      <c r="S129" s="172"/>
      <c r="T129" s="323"/>
      <c r="U129" s="173"/>
      <c r="V129" s="318"/>
      <c r="W129" s="174"/>
      <c r="X129" s="177"/>
      <c r="Y129" s="333"/>
      <c r="Z129" s="422"/>
      <c r="AA129" s="175"/>
      <c r="AB129" s="176"/>
      <c r="AC129" s="178"/>
      <c r="AE129" s="542">
        <f t="shared" si="10"/>
        <v>0</v>
      </c>
      <c r="AF129" s="543">
        <f t="shared" si="10"/>
        <v>0</v>
      </c>
      <c r="AG129" s="544">
        <f t="shared" si="10"/>
        <v>0</v>
      </c>
      <c r="AH129" s="545">
        <f t="shared" si="10"/>
        <v>0</v>
      </c>
      <c r="AI129" s="546">
        <f t="shared" si="10"/>
        <v>0</v>
      </c>
      <c r="AJ129" s="547">
        <f t="shared" si="10"/>
        <v>0</v>
      </c>
      <c r="AK129" s="548">
        <f t="shared" si="11"/>
        <v>0</v>
      </c>
      <c r="AL129" s="549">
        <f t="shared" si="11"/>
        <v>0</v>
      </c>
      <c r="AM129" s="550">
        <f t="shared" si="11"/>
        <v>0</v>
      </c>
      <c r="AN129" s="551">
        <f t="shared" si="7"/>
        <v>0</v>
      </c>
      <c r="AO129" s="552">
        <f t="shared" si="7"/>
        <v>0</v>
      </c>
      <c r="AP129" s="553">
        <f t="shared" si="7"/>
        <v>0</v>
      </c>
      <c r="AQ129" s="554">
        <f t="shared" si="7"/>
        <v>0</v>
      </c>
    </row>
    <row r="130" spans="1:43" ht="15.75" customHeight="1">
      <c r="A130" s="402">
        <v>7078</v>
      </c>
      <c r="B130" s="403" t="s">
        <v>168</v>
      </c>
      <c r="C130" s="625" t="s">
        <v>41</v>
      </c>
      <c r="D130" s="626"/>
      <c r="E130" s="626"/>
      <c r="F130" s="627"/>
      <c r="G130" s="404"/>
      <c r="H130" s="405"/>
      <c r="I130" s="404">
        <v>5</v>
      </c>
      <c r="J130" s="406"/>
      <c r="K130" s="404">
        <f t="shared" si="8"/>
        <v>0</v>
      </c>
      <c r="L130" s="407"/>
      <c r="M130" s="408">
        <v>179</v>
      </c>
      <c r="N130" s="407"/>
      <c r="O130" s="409">
        <f t="shared" si="1"/>
        <v>0</v>
      </c>
      <c r="P130" s="301"/>
      <c r="Q130" s="170"/>
      <c r="R130" s="171"/>
      <c r="S130" s="172"/>
      <c r="T130" s="323"/>
      <c r="U130" s="173"/>
      <c r="V130" s="318"/>
      <c r="W130" s="174"/>
      <c r="X130" s="177"/>
      <c r="Y130" s="333"/>
      <c r="Z130" s="422"/>
      <c r="AA130" s="175"/>
      <c r="AB130" s="176"/>
      <c r="AC130" s="178"/>
      <c r="AE130" s="542">
        <f t="shared" si="10"/>
        <v>0</v>
      </c>
      <c r="AF130" s="543">
        <f t="shared" si="10"/>
        <v>0</v>
      </c>
      <c r="AG130" s="544">
        <f t="shared" si="10"/>
        <v>0</v>
      </c>
      <c r="AH130" s="545">
        <f t="shared" si="10"/>
        <v>0</v>
      </c>
      <c r="AI130" s="546">
        <f t="shared" si="10"/>
        <v>0</v>
      </c>
      <c r="AJ130" s="547">
        <f t="shared" si="10"/>
        <v>0</v>
      </c>
      <c r="AK130" s="548">
        <f t="shared" si="11"/>
        <v>0</v>
      </c>
      <c r="AL130" s="549">
        <f t="shared" si="11"/>
        <v>0</v>
      </c>
      <c r="AM130" s="550">
        <f t="shared" si="11"/>
        <v>0</v>
      </c>
      <c r="AN130" s="551">
        <f t="shared" si="7"/>
        <v>0</v>
      </c>
      <c r="AO130" s="552">
        <f t="shared" si="7"/>
        <v>0</v>
      </c>
      <c r="AP130" s="553">
        <f t="shared" si="7"/>
        <v>0</v>
      </c>
      <c r="AQ130" s="554">
        <f t="shared" si="7"/>
        <v>0</v>
      </c>
    </row>
    <row r="131" spans="1:43" ht="15.75" customHeight="1">
      <c r="A131" s="402">
        <v>7079</v>
      </c>
      <c r="B131" s="403" t="s">
        <v>168</v>
      </c>
      <c r="C131" s="625" t="s">
        <v>42</v>
      </c>
      <c r="D131" s="626"/>
      <c r="E131" s="626"/>
      <c r="F131" s="627"/>
      <c r="G131" s="404"/>
      <c r="H131" s="405"/>
      <c r="I131" s="404">
        <v>5</v>
      </c>
      <c r="J131" s="406"/>
      <c r="K131" s="404">
        <f t="shared" si="8"/>
        <v>0</v>
      </c>
      <c r="L131" s="407"/>
      <c r="M131" s="408">
        <v>205</v>
      </c>
      <c r="N131" s="407"/>
      <c r="O131" s="409">
        <f t="shared" si="1"/>
        <v>0</v>
      </c>
      <c r="P131" s="301"/>
      <c r="Q131" s="170"/>
      <c r="R131" s="171"/>
      <c r="S131" s="172"/>
      <c r="T131" s="323"/>
      <c r="U131" s="173"/>
      <c r="V131" s="318"/>
      <c r="W131" s="174"/>
      <c r="X131" s="177"/>
      <c r="Y131" s="333"/>
      <c r="Z131" s="422"/>
      <c r="AA131" s="175"/>
      <c r="AB131" s="176"/>
      <c r="AC131" s="178"/>
      <c r="AE131" s="542">
        <f t="shared" si="10"/>
        <v>0</v>
      </c>
      <c r="AF131" s="543">
        <f t="shared" si="10"/>
        <v>0</v>
      </c>
      <c r="AG131" s="544">
        <f t="shared" si="10"/>
        <v>0</v>
      </c>
      <c r="AH131" s="545">
        <f t="shared" si="10"/>
        <v>0</v>
      </c>
      <c r="AI131" s="546">
        <f t="shared" si="10"/>
        <v>0</v>
      </c>
      <c r="AJ131" s="547">
        <f t="shared" si="10"/>
        <v>0</v>
      </c>
      <c r="AK131" s="548">
        <f t="shared" si="11"/>
        <v>0</v>
      </c>
      <c r="AL131" s="549">
        <f t="shared" si="11"/>
        <v>0</v>
      </c>
      <c r="AM131" s="550">
        <f t="shared" si="11"/>
        <v>0</v>
      </c>
      <c r="AN131" s="551">
        <f t="shared" si="7"/>
        <v>0</v>
      </c>
      <c r="AO131" s="552">
        <f t="shared" si="7"/>
        <v>0</v>
      </c>
      <c r="AP131" s="553">
        <f t="shared" si="7"/>
        <v>0</v>
      </c>
      <c r="AQ131" s="554">
        <f t="shared" si="7"/>
        <v>0</v>
      </c>
    </row>
    <row r="132" spans="1:43" ht="15.75" customHeight="1">
      <c r="A132" s="402">
        <v>7080</v>
      </c>
      <c r="B132" s="403" t="s">
        <v>168</v>
      </c>
      <c r="C132" s="625" t="s">
        <v>43</v>
      </c>
      <c r="D132" s="626"/>
      <c r="E132" s="626"/>
      <c r="F132" s="627"/>
      <c r="G132" s="404"/>
      <c r="H132" s="405"/>
      <c r="I132" s="404">
        <v>4</v>
      </c>
      <c r="J132" s="406"/>
      <c r="K132" s="404">
        <f t="shared" si="8"/>
        <v>0</v>
      </c>
      <c r="L132" s="407"/>
      <c r="M132" s="408">
        <v>320</v>
      </c>
      <c r="N132" s="407"/>
      <c r="O132" s="409">
        <f t="shared" si="1"/>
        <v>0</v>
      </c>
      <c r="P132" s="301"/>
      <c r="Q132" s="170"/>
      <c r="R132" s="171"/>
      <c r="S132" s="172"/>
      <c r="T132" s="323"/>
      <c r="U132" s="173"/>
      <c r="V132" s="318"/>
      <c r="W132" s="174"/>
      <c r="X132" s="177"/>
      <c r="Y132" s="333"/>
      <c r="Z132" s="422"/>
      <c r="AA132" s="175"/>
      <c r="AB132" s="176"/>
      <c r="AC132" s="178"/>
      <c r="AE132" s="542">
        <f t="shared" si="10"/>
        <v>0</v>
      </c>
      <c r="AF132" s="543">
        <f t="shared" si="10"/>
        <v>0</v>
      </c>
      <c r="AG132" s="544">
        <f t="shared" si="10"/>
        <v>0</v>
      </c>
      <c r="AH132" s="545">
        <f t="shared" si="10"/>
        <v>0</v>
      </c>
      <c r="AI132" s="546">
        <f t="shared" si="10"/>
        <v>0</v>
      </c>
      <c r="AJ132" s="547">
        <f t="shared" si="10"/>
        <v>0</v>
      </c>
      <c r="AK132" s="548">
        <f t="shared" si="11"/>
        <v>0</v>
      </c>
      <c r="AL132" s="549">
        <f t="shared" si="11"/>
        <v>0</v>
      </c>
      <c r="AM132" s="550">
        <f t="shared" si="11"/>
        <v>0</v>
      </c>
      <c r="AN132" s="551">
        <f t="shared" si="7"/>
        <v>0</v>
      </c>
      <c r="AO132" s="552">
        <f t="shared" si="7"/>
        <v>0</v>
      </c>
      <c r="AP132" s="553">
        <f t="shared" si="7"/>
        <v>0</v>
      </c>
      <c r="AQ132" s="554">
        <f t="shared" si="7"/>
        <v>0</v>
      </c>
    </row>
    <row r="133" spans="1:43" ht="15.75" customHeight="1">
      <c r="A133" s="465">
        <v>7012</v>
      </c>
      <c r="B133" s="466" t="s">
        <v>162</v>
      </c>
      <c r="C133" s="667" t="s">
        <v>39</v>
      </c>
      <c r="D133" s="668"/>
      <c r="E133" s="668"/>
      <c r="F133" s="669"/>
      <c r="G133" s="467"/>
      <c r="H133" s="468"/>
      <c r="I133" s="467">
        <v>10</v>
      </c>
      <c r="J133" s="469"/>
      <c r="K133" s="467">
        <f t="shared" si="8"/>
        <v>0</v>
      </c>
      <c r="L133" s="470"/>
      <c r="M133" s="471">
        <v>110</v>
      </c>
      <c r="N133" s="470"/>
      <c r="O133" s="472">
        <f t="shared" si="1"/>
        <v>0</v>
      </c>
      <c r="P133" s="55"/>
      <c r="Q133" s="170"/>
      <c r="R133" s="171"/>
      <c r="S133" s="172"/>
      <c r="T133" s="323"/>
      <c r="U133" s="173"/>
      <c r="V133" s="318"/>
      <c r="W133" s="174"/>
      <c r="X133" s="177"/>
      <c r="Y133" s="333"/>
      <c r="Z133" s="422"/>
      <c r="AA133" s="175"/>
      <c r="AB133" s="176"/>
      <c r="AC133" s="178"/>
      <c r="AE133" s="542">
        <f t="shared" si="10"/>
        <v>0</v>
      </c>
      <c r="AF133" s="543">
        <f t="shared" si="10"/>
        <v>0</v>
      </c>
      <c r="AG133" s="544">
        <f t="shared" si="10"/>
        <v>0</v>
      </c>
      <c r="AH133" s="545">
        <f t="shared" si="10"/>
        <v>0</v>
      </c>
      <c r="AI133" s="546">
        <f t="shared" si="10"/>
        <v>0</v>
      </c>
      <c r="AJ133" s="547">
        <f t="shared" si="10"/>
        <v>0</v>
      </c>
      <c r="AK133" s="548">
        <f t="shared" si="11"/>
        <v>0</v>
      </c>
      <c r="AL133" s="549">
        <f t="shared" si="11"/>
        <v>0</v>
      </c>
      <c r="AM133" s="550">
        <f t="shared" si="11"/>
        <v>0</v>
      </c>
      <c r="AN133" s="551">
        <f t="shared" si="7"/>
        <v>0</v>
      </c>
      <c r="AO133" s="552">
        <f t="shared" si="7"/>
        <v>0</v>
      </c>
      <c r="AP133" s="553">
        <f t="shared" si="7"/>
        <v>0</v>
      </c>
      <c r="AQ133" s="554">
        <f t="shared" si="7"/>
        <v>0</v>
      </c>
    </row>
    <row r="134" spans="1:43" ht="15.75" customHeight="1">
      <c r="A134" s="287">
        <v>6907</v>
      </c>
      <c r="B134" s="288" t="s">
        <v>135</v>
      </c>
      <c r="C134" s="628" t="s">
        <v>39</v>
      </c>
      <c r="D134" s="629"/>
      <c r="E134" s="629"/>
      <c r="F134" s="630"/>
      <c r="G134" s="292"/>
      <c r="H134" s="293"/>
      <c r="I134" s="292">
        <v>6</v>
      </c>
      <c r="J134" s="295"/>
      <c r="K134" s="292">
        <f t="shared" si="8"/>
        <v>0</v>
      </c>
      <c r="L134" s="297"/>
      <c r="M134" s="299">
        <v>359</v>
      </c>
      <c r="N134" s="297"/>
      <c r="O134" s="302">
        <f t="shared" si="1"/>
        <v>0</v>
      </c>
      <c r="P134" s="55"/>
      <c r="Q134" s="170"/>
      <c r="R134" s="171"/>
      <c r="S134" s="289"/>
      <c r="T134" s="324"/>
      <c r="U134" s="173"/>
      <c r="V134" s="318"/>
      <c r="W134" s="174"/>
      <c r="X134" s="177"/>
      <c r="Y134" s="333"/>
      <c r="Z134" s="422"/>
      <c r="AA134" s="175"/>
      <c r="AB134" s="176"/>
      <c r="AC134" s="178"/>
      <c r="AE134" s="542">
        <f t="shared" si="10"/>
        <v>0</v>
      </c>
      <c r="AF134" s="543">
        <f t="shared" si="10"/>
        <v>0</v>
      </c>
      <c r="AG134" s="531">
        <f t="shared" si="10"/>
        <v>0</v>
      </c>
      <c r="AH134" s="532">
        <f t="shared" si="10"/>
        <v>0</v>
      </c>
      <c r="AI134" s="546">
        <f t="shared" si="10"/>
        <v>0</v>
      </c>
      <c r="AJ134" s="547">
        <f t="shared" si="10"/>
        <v>0</v>
      </c>
      <c r="AK134" s="548">
        <f t="shared" si="11"/>
        <v>0</v>
      </c>
      <c r="AL134" s="549">
        <f t="shared" si="11"/>
        <v>0</v>
      </c>
      <c r="AM134" s="550">
        <f t="shared" si="11"/>
        <v>0</v>
      </c>
      <c r="AN134" s="551">
        <f t="shared" si="7"/>
        <v>0</v>
      </c>
      <c r="AO134" s="552">
        <f t="shared" si="7"/>
        <v>0</v>
      </c>
      <c r="AP134" s="553">
        <f t="shared" si="7"/>
        <v>0</v>
      </c>
      <c r="AQ134" s="554">
        <f t="shared" si="7"/>
        <v>0</v>
      </c>
    </row>
    <row r="135" spans="1:43" ht="15.75" customHeight="1">
      <c r="A135" s="287">
        <v>6912</v>
      </c>
      <c r="B135" s="288" t="s">
        <v>135</v>
      </c>
      <c r="C135" s="670" t="s">
        <v>40</v>
      </c>
      <c r="D135" s="671"/>
      <c r="E135" s="671"/>
      <c r="F135" s="672"/>
      <c r="G135" s="361"/>
      <c r="H135" s="362"/>
      <c r="I135" s="361">
        <v>1</v>
      </c>
      <c r="J135" s="363"/>
      <c r="K135" s="292">
        <f t="shared" si="8"/>
        <v>0</v>
      </c>
      <c r="L135" s="364"/>
      <c r="M135" s="365">
        <v>159</v>
      </c>
      <c r="N135" s="364"/>
      <c r="O135" s="366">
        <f t="shared" si="1"/>
        <v>0</v>
      </c>
      <c r="P135" s="55"/>
      <c r="Q135" s="170"/>
      <c r="R135" s="171"/>
      <c r="S135" s="289"/>
      <c r="T135" s="324"/>
      <c r="U135" s="173"/>
      <c r="V135" s="318"/>
      <c r="W135" s="174"/>
      <c r="X135" s="177"/>
      <c r="Y135" s="333"/>
      <c r="Z135" s="422"/>
      <c r="AA135" s="175"/>
      <c r="AB135" s="176"/>
      <c r="AC135" s="178"/>
      <c r="AE135" s="542">
        <f t="shared" si="10"/>
        <v>0</v>
      </c>
      <c r="AF135" s="543">
        <f t="shared" si="10"/>
        <v>0</v>
      </c>
      <c r="AG135" s="531">
        <f t="shared" si="10"/>
        <v>0</v>
      </c>
      <c r="AH135" s="532">
        <f t="shared" si="10"/>
        <v>0</v>
      </c>
      <c r="AI135" s="546">
        <f t="shared" si="10"/>
        <v>0</v>
      </c>
      <c r="AJ135" s="547">
        <f t="shared" si="10"/>
        <v>0</v>
      </c>
      <c r="AK135" s="548">
        <f t="shared" si="11"/>
        <v>0</v>
      </c>
      <c r="AL135" s="549">
        <f t="shared" si="11"/>
        <v>0</v>
      </c>
      <c r="AM135" s="550">
        <f t="shared" si="11"/>
        <v>0</v>
      </c>
      <c r="AN135" s="551">
        <f t="shared" si="7"/>
        <v>0</v>
      </c>
      <c r="AO135" s="552">
        <f t="shared" si="7"/>
        <v>0</v>
      </c>
      <c r="AP135" s="553">
        <f t="shared" si="7"/>
        <v>0</v>
      </c>
      <c r="AQ135" s="554">
        <f t="shared" si="7"/>
        <v>0</v>
      </c>
    </row>
    <row r="136" spans="1:43" ht="15.75" customHeight="1">
      <c r="A136" s="367">
        <v>7030</v>
      </c>
      <c r="B136" s="368" t="s">
        <v>163</v>
      </c>
      <c r="C136" s="610"/>
      <c r="D136" s="611"/>
      <c r="E136" s="611"/>
      <c r="F136" s="612"/>
      <c r="G136" s="369"/>
      <c r="H136" s="370"/>
      <c r="I136" s="369">
        <v>1</v>
      </c>
      <c r="J136" s="371"/>
      <c r="K136" s="369">
        <f t="shared" si="8"/>
        <v>0</v>
      </c>
      <c r="L136" s="372"/>
      <c r="M136" s="373">
        <v>90</v>
      </c>
      <c r="N136" s="372"/>
      <c r="O136" s="374">
        <f t="shared" si="1"/>
        <v>0</v>
      </c>
      <c r="P136" s="55"/>
      <c r="Q136" s="170"/>
      <c r="R136" s="171"/>
      <c r="S136" s="172"/>
      <c r="T136" s="323"/>
      <c r="U136" s="173"/>
      <c r="V136" s="318"/>
      <c r="W136" s="174"/>
      <c r="X136" s="177"/>
      <c r="Y136" s="333"/>
      <c r="Z136" s="422"/>
      <c r="AA136" s="175"/>
      <c r="AB136" s="176"/>
      <c r="AC136" s="178"/>
      <c r="AE136" s="542">
        <f t="shared" si="10"/>
        <v>0</v>
      </c>
      <c r="AF136" s="543">
        <f t="shared" si="10"/>
        <v>0</v>
      </c>
      <c r="AG136" s="544">
        <f t="shared" si="10"/>
        <v>0</v>
      </c>
      <c r="AH136" s="545">
        <f t="shared" si="10"/>
        <v>0</v>
      </c>
      <c r="AI136" s="546">
        <f t="shared" si="10"/>
        <v>0</v>
      </c>
      <c r="AJ136" s="547">
        <f t="shared" si="10"/>
        <v>0</v>
      </c>
      <c r="AK136" s="548">
        <f t="shared" si="11"/>
        <v>0</v>
      </c>
      <c r="AL136" s="549">
        <f t="shared" si="11"/>
        <v>0</v>
      </c>
      <c r="AM136" s="550">
        <f t="shared" si="11"/>
        <v>0</v>
      </c>
      <c r="AN136" s="551">
        <f t="shared" si="7"/>
        <v>0</v>
      </c>
      <c r="AO136" s="552">
        <f t="shared" si="7"/>
        <v>0</v>
      </c>
      <c r="AP136" s="553">
        <f t="shared" si="7"/>
        <v>0</v>
      </c>
      <c r="AQ136" s="554">
        <f t="shared" si="7"/>
        <v>0</v>
      </c>
    </row>
    <row r="137" spans="1:43" ht="15.75" customHeight="1">
      <c r="A137" s="101">
        <f>COUNT(I10:I136)</f>
        <v>127</v>
      </c>
      <c r="B137" s="102" t="s">
        <v>73</v>
      </c>
      <c r="C137" s="103"/>
      <c r="D137" s="103"/>
      <c r="E137" s="104"/>
      <c r="F137" s="103"/>
      <c r="G137" s="105"/>
      <c r="H137" s="106"/>
      <c r="I137" s="43"/>
      <c r="J137" s="55"/>
      <c r="K137" s="43"/>
      <c r="L137" s="43"/>
      <c r="M137" s="55"/>
      <c r="N137" s="43"/>
      <c r="O137" s="43"/>
      <c r="P137" s="55"/>
      <c r="Q137" s="107"/>
      <c r="R137" s="108"/>
      <c r="S137" s="109"/>
      <c r="T137" s="325"/>
      <c r="U137" s="110"/>
      <c r="V137" s="319"/>
      <c r="W137" s="111"/>
      <c r="X137" s="114"/>
      <c r="Y137" s="334"/>
      <c r="Z137" s="423"/>
      <c r="AA137" s="112"/>
      <c r="AB137" s="113"/>
      <c r="AC137" s="115"/>
      <c r="AE137" s="107"/>
      <c r="AF137" s="108"/>
      <c r="AG137" s="109"/>
      <c r="AH137" s="325"/>
      <c r="AI137" s="110"/>
      <c r="AJ137" s="319"/>
      <c r="AK137" s="111"/>
      <c r="AL137" s="114"/>
      <c r="AM137" s="334"/>
      <c r="AN137" s="423"/>
      <c r="AO137" s="112"/>
      <c r="AP137" s="113"/>
      <c r="AQ137" s="115"/>
    </row>
    <row r="138" spans="1:43" ht="22.5" customHeight="1" thickBot="1">
      <c r="A138" s="286" t="s">
        <v>74</v>
      </c>
      <c r="B138" s="117"/>
      <c r="C138" s="117"/>
      <c r="D138" s="117"/>
      <c r="E138" s="117"/>
      <c r="F138" s="117"/>
      <c r="G138" s="118"/>
      <c r="H138" s="119"/>
      <c r="I138" s="524">
        <f>SUM(I10:I136)</f>
        <v>741</v>
      </c>
      <c r="J138" s="120"/>
      <c r="K138" s="525">
        <f>SUM(K10:K136)</f>
        <v>0</v>
      </c>
      <c r="L138" s="122"/>
      <c r="M138" s="123">
        <f>IF(K138&gt;0,O138/K138,0)</f>
        <v>0</v>
      </c>
      <c r="N138" s="122"/>
      <c r="O138" s="124">
        <f>SUM(O10:O136)</f>
        <v>0</v>
      </c>
      <c r="P138" s="125"/>
      <c r="Q138" s="126">
        <f t="shared" ref="Q138:AB138" si="12">SUM(Q10:Q136)</f>
        <v>0</v>
      </c>
      <c r="R138" s="127">
        <f t="shared" si="12"/>
        <v>0</v>
      </c>
      <c r="S138" s="128">
        <f t="shared" si="12"/>
        <v>0</v>
      </c>
      <c r="T138" s="326">
        <f t="shared" si="12"/>
        <v>0</v>
      </c>
      <c r="U138" s="129">
        <f t="shared" si="12"/>
        <v>0</v>
      </c>
      <c r="V138" s="336">
        <f t="shared" si="12"/>
        <v>0</v>
      </c>
      <c r="W138" s="130">
        <f t="shared" si="12"/>
        <v>0</v>
      </c>
      <c r="X138" s="133">
        <f t="shared" si="12"/>
        <v>0</v>
      </c>
      <c r="Y138" s="335">
        <f t="shared" si="12"/>
        <v>0</v>
      </c>
      <c r="Z138" s="329">
        <f t="shared" si="12"/>
        <v>0</v>
      </c>
      <c r="AA138" s="131">
        <f t="shared" si="12"/>
        <v>0</v>
      </c>
      <c r="AB138" s="132">
        <f t="shared" si="12"/>
        <v>0</v>
      </c>
      <c r="AC138" s="134">
        <f>SUM(AC9:AC136)</f>
        <v>0</v>
      </c>
      <c r="AE138" s="126">
        <f t="shared" ref="AE138:AQ138" si="13">SUM(AE9:AE136)</f>
        <v>0</v>
      </c>
      <c r="AF138" s="127">
        <f t="shared" si="13"/>
        <v>0</v>
      </c>
      <c r="AG138" s="128">
        <f t="shared" si="13"/>
        <v>0</v>
      </c>
      <c r="AH138" s="326">
        <f t="shared" si="13"/>
        <v>0</v>
      </c>
      <c r="AI138" s="129">
        <f t="shared" si="13"/>
        <v>0</v>
      </c>
      <c r="AJ138" s="336">
        <f t="shared" si="13"/>
        <v>0</v>
      </c>
      <c r="AK138" s="130">
        <f t="shared" si="13"/>
        <v>0</v>
      </c>
      <c r="AL138" s="133">
        <f t="shared" si="13"/>
        <v>0</v>
      </c>
      <c r="AM138" s="335">
        <f t="shared" si="13"/>
        <v>0</v>
      </c>
      <c r="AN138" s="329">
        <f t="shared" si="13"/>
        <v>0</v>
      </c>
      <c r="AO138" s="131">
        <f t="shared" si="13"/>
        <v>0</v>
      </c>
      <c r="AP138" s="132">
        <f t="shared" si="13"/>
        <v>0</v>
      </c>
      <c r="AQ138" s="134">
        <f t="shared" si="13"/>
        <v>0</v>
      </c>
    </row>
    <row r="139" spans="1:43" ht="7" customHeight="1" thickBot="1">
      <c r="A139" s="2"/>
      <c r="B139" s="2"/>
      <c r="C139" s="2"/>
      <c r="D139" s="2"/>
      <c r="E139" s="2"/>
      <c r="F139" s="2"/>
      <c r="G139" s="2"/>
      <c r="H139" s="2"/>
      <c r="I139" s="2"/>
      <c r="J139" s="2"/>
      <c r="K139" s="2"/>
      <c r="L139" s="135"/>
      <c r="M139" s="7"/>
      <c r="N139" s="135"/>
      <c r="O139" s="135"/>
      <c r="P139" s="135"/>
      <c r="Q139" s="2"/>
      <c r="R139" s="2"/>
      <c r="S139" s="2"/>
      <c r="T139" s="2"/>
      <c r="U139" s="2"/>
      <c r="V139" s="2"/>
      <c r="W139" s="2"/>
      <c r="X139" s="2"/>
      <c r="Y139" s="2"/>
      <c r="Z139" s="2"/>
      <c r="AA139" s="2"/>
      <c r="AB139" s="2"/>
      <c r="AC139" s="2"/>
    </row>
    <row r="140" spans="1:43" ht="26.1" customHeight="1" thickBot="1">
      <c r="A140" s="652" t="s">
        <v>194</v>
      </c>
      <c r="B140" s="653"/>
      <c r="C140" s="653"/>
      <c r="D140" s="653"/>
      <c r="E140" s="653"/>
      <c r="F140" s="653"/>
      <c r="G140" s="653"/>
      <c r="H140" s="653"/>
      <c r="I140" s="653"/>
      <c r="J140" s="654"/>
      <c r="K140" s="473">
        <v>0.24</v>
      </c>
      <c r="L140" s="655" t="s">
        <v>190</v>
      </c>
      <c r="M140" s="656"/>
      <c r="N140" s="657"/>
      <c r="O140" s="474">
        <f>ROUND(O138*(100%-$K$140),2)</f>
        <v>0</v>
      </c>
      <c r="P140" s="658" t="s">
        <v>189</v>
      </c>
      <c r="Q140" s="659"/>
      <c r="R140" s="659"/>
      <c r="S140" s="660">
        <f>IF(O140&gt;0,SUM(O138,-O140),0)</f>
        <v>0</v>
      </c>
      <c r="T140" s="661"/>
      <c r="U140" s="2"/>
      <c r="V140" s="2"/>
      <c r="W140" s="2"/>
      <c r="X140" s="2"/>
      <c r="Y140" s="2"/>
      <c r="Z140" s="2"/>
      <c r="AA140" s="2"/>
      <c r="AB140" s="2"/>
      <c r="AC140" s="2"/>
    </row>
    <row r="141" spans="1:43" ht="12.3">
      <c r="A141" s="2"/>
      <c r="B141" s="2"/>
      <c r="C141" s="2"/>
      <c r="D141" s="2"/>
      <c r="E141" s="2"/>
      <c r="F141" s="2"/>
      <c r="G141" s="2"/>
      <c r="H141" s="2"/>
      <c r="I141" s="2"/>
      <c r="J141" s="2"/>
      <c r="K141" s="2"/>
      <c r="L141" s="135"/>
      <c r="M141" s="7"/>
      <c r="N141" s="135"/>
      <c r="O141" s="135"/>
      <c r="P141" s="135"/>
      <c r="Q141" s="2"/>
      <c r="R141" s="2"/>
      <c r="S141" s="2"/>
      <c r="T141" s="2"/>
      <c r="U141" s="2"/>
      <c r="V141" s="2"/>
      <c r="W141" s="2"/>
      <c r="X141" s="2"/>
      <c r="Y141" s="2"/>
      <c r="Z141" s="2"/>
      <c r="AA141" s="2"/>
      <c r="AB141" s="2"/>
      <c r="AC141" s="2"/>
    </row>
    <row r="142" spans="1:43" ht="7" customHeight="1">
      <c r="A142" s="2"/>
      <c r="B142" s="2"/>
      <c r="C142" s="2"/>
      <c r="D142" s="2"/>
      <c r="E142" s="2"/>
      <c r="F142" s="2"/>
      <c r="G142" s="2"/>
      <c r="H142" s="2"/>
      <c r="I142" s="2"/>
      <c r="J142" s="2"/>
      <c r="K142" s="2"/>
      <c r="L142" s="135"/>
      <c r="M142" s="7"/>
      <c r="N142" s="135"/>
      <c r="O142" s="135"/>
      <c r="P142" s="135"/>
      <c r="Q142" s="2"/>
      <c r="R142" s="2"/>
      <c r="S142" s="2"/>
      <c r="T142" s="2"/>
      <c r="U142" s="2"/>
      <c r="V142" s="2"/>
      <c r="W142" s="2"/>
      <c r="X142" s="2"/>
      <c r="Y142" s="2"/>
      <c r="Z142" s="2"/>
      <c r="AA142" s="2"/>
      <c r="AB142" s="2"/>
      <c r="AC142" s="2"/>
    </row>
    <row r="143" spans="1:43" ht="29.1" thickBot="1">
      <c r="A143" s="136" t="s">
        <v>75</v>
      </c>
      <c r="B143" s="2"/>
      <c r="C143" s="2"/>
      <c r="D143" s="2"/>
      <c r="E143" s="2"/>
      <c r="F143" s="2"/>
      <c r="G143" s="2"/>
      <c r="H143" s="2"/>
      <c r="I143" s="2"/>
      <c r="J143" s="2"/>
      <c r="K143" s="2"/>
      <c r="L143" s="2"/>
      <c r="M143" s="2"/>
      <c r="N143" s="2"/>
      <c r="O143" s="2"/>
      <c r="P143" s="2"/>
      <c r="Q143" s="2"/>
      <c r="R143" s="2"/>
      <c r="S143" s="2"/>
      <c r="T143" s="2"/>
      <c r="U143" s="148"/>
      <c r="V143" s="2"/>
      <c r="W143" s="2"/>
      <c r="X143" s="2"/>
      <c r="Y143" s="2"/>
      <c r="Z143" s="2"/>
      <c r="AA143" s="2"/>
      <c r="AB143" s="2"/>
      <c r="AC143" s="2"/>
    </row>
    <row r="144" spans="1:43" ht="15.75" customHeight="1">
      <c r="A144" s="137" t="s">
        <v>115</v>
      </c>
      <c r="B144" s="138"/>
      <c r="C144" s="138"/>
      <c r="D144" s="138"/>
      <c r="E144" s="418"/>
      <c r="F144" s="149"/>
      <c r="G144" s="138"/>
      <c r="H144" s="138"/>
      <c r="I144" s="555" t="str">
        <f>"(includes "&amp;U145&amp;" sets, "&amp;V145&amp;" holds)"</f>
        <v>(includes 127 sets, 741 holds)</v>
      </c>
      <c r="J144" s="139"/>
      <c r="K144" s="140">
        <f>SUM(Q144:AC144)</f>
        <v>0</v>
      </c>
      <c r="L144" s="141"/>
      <c r="M144" s="142">
        <f>SUM(M10:M136)</f>
        <v>24803</v>
      </c>
      <c r="N144" s="143"/>
      <c r="O144" s="144">
        <f>K144*M144</f>
        <v>0</v>
      </c>
      <c r="P144" s="35"/>
      <c r="Q144" s="161"/>
      <c r="R144" s="162"/>
      <c r="S144" s="163"/>
      <c r="T144" s="322"/>
      <c r="U144" s="164"/>
      <c r="V144" s="317"/>
      <c r="W144" s="165"/>
      <c r="X144" s="168"/>
      <c r="Y144" s="332"/>
      <c r="Z144" s="420"/>
      <c r="AA144" s="166"/>
      <c r="AB144" s="167"/>
      <c r="AC144" s="169"/>
      <c r="AE144" s="425">
        <f>$V145*Q144</f>
        <v>0</v>
      </c>
      <c r="AF144" s="426">
        <f t="shared" ref="AF144:AQ144" si="14">$V145*R144</f>
        <v>0</v>
      </c>
      <c r="AG144" s="427">
        <f t="shared" si="14"/>
        <v>0</v>
      </c>
      <c r="AH144" s="428">
        <f t="shared" si="14"/>
        <v>0</v>
      </c>
      <c r="AI144" s="429">
        <f t="shared" si="14"/>
        <v>0</v>
      </c>
      <c r="AJ144" s="430">
        <f t="shared" si="14"/>
        <v>0</v>
      </c>
      <c r="AK144" s="431">
        <f t="shared" si="14"/>
        <v>0</v>
      </c>
      <c r="AL144" s="432">
        <f t="shared" si="14"/>
        <v>0</v>
      </c>
      <c r="AM144" s="433">
        <f t="shared" si="14"/>
        <v>0</v>
      </c>
      <c r="AN144" s="434">
        <f t="shared" si="14"/>
        <v>0</v>
      </c>
      <c r="AO144" s="435">
        <f t="shared" si="14"/>
        <v>0</v>
      </c>
      <c r="AP144" s="436">
        <f t="shared" si="14"/>
        <v>0</v>
      </c>
      <c r="AQ144" s="437">
        <f t="shared" si="14"/>
        <v>0</v>
      </c>
    </row>
    <row r="145" spans="1:43" ht="15.75" customHeight="1" thickBot="1">
      <c r="A145" s="270" t="str">
        <f ca="1">"     Send me 1 of each in Catalogue, all the same color, Times No. Ranges at "&amp;SUBSTITUTE(ADDRESS(1,CELL("col",K144),4),"1","")&amp;CELL("row",K144)</f>
        <v xml:space="preserve">     Send me 1 of each in Catalogue, all the same color, Times No. Ranges at K144</v>
      </c>
      <c r="B145" s="148"/>
      <c r="C145" s="148"/>
      <c r="D145" s="148"/>
      <c r="E145" s="148"/>
      <c r="F145" s="148"/>
      <c r="G145" s="150"/>
      <c r="H145" s="148"/>
      <c r="I145" s="148"/>
      <c r="J145" s="148"/>
      <c r="K145" s="151"/>
      <c r="L145" s="151"/>
      <c r="M145" s="151"/>
      <c r="N145" s="526" t="str">
        <f>$L$140</f>
        <v>U.S. Gym Price:</v>
      </c>
      <c r="O145" s="475">
        <f>ROUND(O144*(100%-$K$140),2)</f>
        <v>0</v>
      </c>
      <c r="P145" s="662" t="s">
        <v>189</v>
      </c>
      <c r="Q145" s="663"/>
      <c r="R145" s="664"/>
      <c r="S145" s="665">
        <f>IF(O145&gt;0,SUM(O144,-O145),0)</f>
        <v>0</v>
      </c>
      <c r="T145" s="666"/>
      <c r="U145" s="556">
        <f>COUNT(I10:I136)</f>
        <v>127</v>
      </c>
      <c r="V145" s="556">
        <f>SUM(I10:I136)</f>
        <v>741</v>
      </c>
      <c r="W145" s="154"/>
      <c r="X145" s="153"/>
      <c r="Y145" s="153"/>
      <c r="Z145" s="154"/>
      <c r="AA145" s="154"/>
      <c r="AB145" s="154"/>
      <c r="AC145" s="155"/>
    </row>
    <row r="146" spans="1:43" ht="15.75" customHeight="1" thickBot="1">
      <c r="A146" s="2"/>
      <c r="B146" s="2"/>
      <c r="C146" s="2"/>
      <c r="D146" s="2"/>
      <c r="E146" s="2"/>
      <c r="G146" s="2"/>
      <c r="H146" s="2"/>
      <c r="I146" s="2"/>
      <c r="J146" s="2"/>
      <c r="K146" s="145"/>
      <c r="L146" s="145"/>
      <c r="M146" s="145"/>
      <c r="N146" s="2"/>
      <c r="O146" s="2"/>
      <c r="P146" s="2"/>
      <c r="Q146" s="146"/>
      <c r="R146" s="146"/>
      <c r="S146" s="147"/>
      <c r="T146" s="147"/>
      <c r="U146" s="147"/>
      <c r="V146" s="147"/>
      <c r="W146" s="147"/>
      <c r="X146" s="146"/>
      <c r="Y146" s="146"/>
      <c r="Z146" s="147"/>
      <c r="AA146" s="147"/>
      <c r="AB146" s="147"/>
      <c r="AC146" s="146"/>
    </row>
    <row r="147" spans="1:43" ht="15.75" customHeight="1">
      <c r="A147" s="137" t="s">
        <v>136</v>
      </c>
      <c r="B147" s="138"/>
      <c r="C147" s="138"/>
      <c r="D147" s="138"/>
      <c r="E147" s="418"/>
      <c r="F147" s="149"/>
      <c r="G147" s="138"/>
      <c r="H147" s="138"/>
      <c r="I147" s="555" t="str">
        <f>"(includes "&amp;U148&amp;" sets, "&amp;V148&amp;" holds)"</f>
        <v>(includes 15 sets, 83 holds)</v>
      </c>
      <c r="J147" s="139"/>
      <c r="K147" s="140">
        <f>SUM(Q147:AC147)</f>
        <v>0</v>
      </c>
      <c r="L147" s="141"/>
      <c r="M147" s="142">
        <f>SUM(M10:M24)</f>
        <v>3239</v>
      </c>
      <c r="N147" s="143"/>
      <c r="O147" s="144">
        <f>K147*M147</f>
        <v>0</v>
      </c>
      <c r="P147" s="35"/>
      <c r="Q147" s="161"/>
      <c r="R147" s="162"/>
      <c r="S147" s="163"/>
      <c r="T147" s="322"/>
      <c r="U147" s="164"/>
      <c r="V147" s="317"/>
      <c r="W147" s="165"/>
      <c r="X147" s="168"/>
      <c r="Y147" s="332"/>
      <c r="Z147" s="420"/>
      <c r="AA147" s="166"/>
      <c r="AB147" s="167"/>
      <c r="AC147" s="169"/>
      <c r="AE147" s="425">
        <f>$V148*Q147</f>
        <v>0</v>
      </c>
      <c r="AF147" s="426">
        <f t="shared" ref="AF147:AQ147" si="15">$V148*R147</f>
        <v>0</v>
      </c>
      <c r="AG147" s="427">
        <f t="shared" si="15"/>
        <v>0</v>
      </c>
      <c r="AH147" s="428">
        <f t="shared" si="15"/>
        <v>0</v>
      </c>
      <c r="AI147" s="429">
        <f t="shared" si="15"/>
        <v>0</v>
      </c>
      <c r="AJ147" s="430">
        <f t="shared" si="15"/>
        <v>0</v>
      </c>
      <c r="AK147" s="431">
        <f t="shared" si="15"/>
        <v>0</v>
      </c>
      <c r="AL147" s="432">
        <f t="shared" si="15"/>
        <v>0</v>
      </c>
      <c r="AM147" s="433">
        <f t="shared" si="15"/>
        <v>0</v>
      </c>
      <c r="AN147" s="434">
        <f t="shared" si="15"/>
        <v>0</v>
      </c>
      <c r="AO147" s="435">
        <f t="shared" si="15"/>
        <v>0</v>
      </c>
      <c r="AP147" s="436">
        <f t="shared" si="15"/>
        <v>0</v>
      </c>
      <c r="AQ147" s="437">
        <f t="shared" si="15"/>
        <v>0</v>
      </c>
    </row>
    <row r="148" spans="1:43" ht="15.75" customHeight="1" thickBot="1">
      <c r="A148" s="270" t="str">
        <f ca="1">"     Send me 1 of each in range, all the same color per single set, Times No. Ranges at "&amp;SUBSTITUTE(ADDRESS(1,CELL("col",K147),4),"1","")&amp;CELL("row",K147)</f>
        <v xml:space="preserve">     Send me 1 of each in range, all the same color per single set, Times No. Ranges at K147</v>
      </c>
      <c r="B148" s="148"/>
      <c r="C148" s="148"/>
      <c r="D148" s="148"/>
      <c r="E148" s="148"/>
      <c r="F148" s="148"/>
      <c r="G148" s="150"/>
      <c r="H148" s="148"/>
      <c r="I148" s="148"/>
      <c r="J148" s="148"/>
      <c r="K148" s="151"/>
      <c r="L148" s="151"/>
      <c r="M148" s="151"/>
      <c r="N148" s="526" t="str">
        <f>$L$140</f>
        <v>U.S. Gym Price:</v>
      </c>
      <c r="O148" s="475">
        <f>ROUND(O147*(100%-$K$140),2)</f>
        <v>0</v>
      </c>
      <c r="P148" s="662" t="s">
        <v>189</v>
      </c>
      <c r="Q148" s="663"/>
      <c r="R148" s="664"/>
      <c r="S148" s="665">
        <f>IF(O148&gt;0,SUM(O147,-O148),0)</f>
        <v>0</v>
      </c>
      <c r="T148" s="666"/>
      <c r="U148" s="556">
        <f>COUNT(I10:I24)</f>
        <v>15</v>
      </c>
      <c r="V148" s="556">
        <f>SUM(I10:I24)</f>
        <v>83</v>
      </c>
      <c r="W148" s="154"/>
      <c r="X148" s="153"/>
      <c r="Y148" s="153"/>
      <c r="Z148" s="154"/>
      <c r="AA148" s="154"/>
      <c r="AB148" s="154"/>
      <c r="AC148" s="155"/>
    </row>
    <row r="149" spans="1:43" ht="15.75" customHeight="1" thickBot="1">
      <c r="A149" s="138"/>
      <c r="B149" s="138"/>
      <c r="C149" s="138"/>
      <c r="D149" s="138"/>
      <c r="E149" s="138"/>
      <c r="F149" s="138"/>
      <c r="G149" s="138"/>
      <c r="H149" s="138"/>
      <c r="I149" s="138"/>
      <c r="J149" s="138"/>
      <c r="K149" s="156"/>
      <c r="L149" s="156"/>
      <c r="M149" s="156"/>
      <c r="N149" s="138"/>
      <c r="O149" s="138"/>
      <c r="P149" s="138"/>
      <c r="Q149" s="157"/>
      <c r="R149" s="157"/>
      <c r="S149" s="158"/>
      <c r="T149" s="158"/>
      <c r="U149" s="158"/>
      <c r="V149" s="158"/>
      <c r="W149" s="158"/>
      <c r="X149" s="157"/>
      <c r="Y149" s="157"/>
      <c r="Z149" s="158"/>
      <c r="AA149" s="158"/>
      <c r="AB149" s="158"/>
      <c r="AC149" s="157"/>
    </row>
    <row r="150" spans="1:43" ht="15.75" customHeight="1">
      <c r="A150" s="137" t="s">
        <v>137</v>
      </c>
      <c r="B150" s="138"/>
      <c r="C150" s="138"/>
      <c r="D150" s="138"/>
      <c r="E150" s="418"/>
      <c r="F150" s="149"/>
      <c r="G150" s="138"/>
      <c r="H150" s="138"/>
      <c r="I150" s="555" t="str">
        <f>"(includes "&amp;U151&amp;" sets, "&amp;V151&amp;" holds)"</f>
        <v>(includes 7 sets, 43 holds)</v>
      </c>
      <c r="J150" s="139"/>
      <c r="K150" s="140">
        <f>SUM(Q150:AC150)</f>
        <v>0</v>
      </c>
      <c r="L150" s="141"/>
      <c r="M150" s="142">
        <f>SUM(M25:M31)</f>
        <v>635</v>
      </c>
      <c r="N150" s="143"/>
      <c r="O150" s="144">
        <f>K150*M150</f>
        <v>0</v>
      </c>
      <c r="P150" s="35"/>
      <c r="Q150" s="161"/>
      <c r="R150" s="162"/>
      <c r="S150" s="163"/>
      <c r="T150" s="322"/>
      <c r="U150" s="164"/>
      <c r="V150" s="317"/>
      <c r="W150" s="165"/>
      <c r="X150" s="168"/>
      <c r="Y150" s="332"/>
      <c r="Z150" s="420"/>
      <c r="AA150" s="166"/>
      <c r="AB150" s="167"/>
      <c r="AC150" s="169"/>
      <c r="AE150" s="425">
        <f>$V151*Q150</f>
        <v>0</v>
      </c>
      <c r="AF150" s="426">
        <f t="shared" ref="AF150:AQ150" si="16">$V151*R150</f>
        <v>0</v>
      </c>
      <c r="AG150" s="427">
        <f t="shared" si="16"/>
        <v>0</v>
      </c>
      <c r="AH150" s="428">
        <f t="shared" si="16"/>
        <v>0</v>
      </c>
      <c r="AI150" s="429">
        <f t="shared" si="16"/>
        <v>0</v>
      </c>
      <c r="AJ150" s="430">
        <f t="shared" si="16"/>
        <v>0</v>
      </c>
      <c r="AK150" s="431">
        <f t="shared" si="16"/>
        <v>0</v>
      </c>
      <c r="AL150" s="432">
        <f t="shared" si="16"/>
        <v>0</v>
      </c>
      <c r="AM150" s="433">
        <f t="shared" si="16"/>
        <v>0</v>
      </c>
      <c r="AN150" s="434">
        <f t="shared" si="16"/>
        <v>0</v>
      </c>
      <c r="AO150" s="435">
        <f t="shared" si="16"/>
        <v>0</v>
      </c>
      <c r="AP150" s="436">
        <f t="shared" si="16"/>
        <v>0</v>
      </c>
      <c r="AQ150" s="437">
        <f t="shared" si="16"/>
        <v>0</v>
      </c>
    </row>
    <row r="151" spans="1:43" ht="15.75" customHeight="1" thickBot="1">
      <c r="A151" s="270" t="str">
        <f ca="1">"     Send me 1 of each in range, all the same color per single set, Times No. Ranges at "&amp;SUBSTITUTE(ADDRESS(1,CELL("col",K150),4),"1","")&amp;CELL("row",K150)</f>
        <v xml:space="preserve">     Send me 1 of each in range, all the same color per single set, Times No. Ranges at K150</v>
      </c>
      <c r="B151" s="148"/>
      <c r="C151" s="148"/>
      <c r="D151" s="148"/>
      <c r="E151" s="148"/>
      <c r="F151" s="148"/>
      <c r="G151" s="150"/>
      <c r="H151" s="148"/>
      <c r="I151" s="148"/>
      <c r="J151" s="148"/>
      <c r="K151" s="151"/>
      <c r="L151" s="151"/>
      <c r="M151" s="151"/>
      <c r="N151" s="526" t="str">
        <f>$L$140</f>
        <v>U.S. Gym Price:</v>
      </c>
      <c r="O151" s="475">
        <f>ROUND(O150*(100%-$K$140),2)</f>
        <v>0</v>
      </c>
      <c r="P151" s="662" t="s">
        <v>189</v>
      </c>
      <c r="Q151" s="663"/>
      <c r="R151" s="664"/>
      <c r="S151" s="665">
        <f>IF(O151&gt;0,SUM(O150,-O151),0)</f>
        <v>0</v>
      </c>
      <c r="T151" s="666"/>
      <c r="U151" s="556">
        <f>COUNT(I25:I31)</f>
        <v>7</v>
      </c>
      <c r="V151" s="556">
        <f>SUM(I25:I31)</f>
        <v>43</v>
      </c>
      <c r="W151" s="154"/>
      <c r="X151" s="153"/>
      <c r="Y151" s="153"/>
      <c r="Z151" s="154"/>
      <c r="AA151" s="154"/>
      <c r="AB151" s="154"/>
      <c r="AC151" s="155"/>
    </row>
    <row r="152" spans="1:43" ht="15.75" customHeight="1" thickBot="1">
      <c r="A152" s="138"/>
      <c r="B152" s="138"/>
      <c r="C152" s="138"/>
      <c r="D152" s="138"/>
      <c r="E152" s="138"/>
      <c r="F152" s="138"/>
      <c r="G152" s="138"/>
      <c r="H152" s="138"/>
      <c r="I152" s="138"/>
      <c r="J152" s="138"/>
      <c r="K152" s="156"/>
      <c r="L152" s="156"/>
      <c r="M152" s="156"/>
      <c r="N152" s="138"/>
      <c r="O152" s="138"/>
      <c r="P152" s="138"/>
      <c r="Q152" s="157"/>
      <c r="R152" s="157"/>
      <c r="S152" s="158"/>
      <c r="T152" s="158"/>
      <c r="U152" s="158"/>
      <c r="V152" s="158"/>
      <c r="W152" s="158"/>
      <c r="X152" s="157"/>
      <c r="Y152" s="157"/>
      <c r="Z152" s="158"/>
      <c r="AA152" s="158"/>
      <c r="AB152" s="158"/>
      <c r="AC152" s="157"/>
    </row>
    <row r="153" spans="1:43" ht="15.75" customHeight="1">
      <c r="A153" s="137" t="s">
        <v>138</v>
      </c>
      <c r="B153" s="138"/>
      <c r="C153" s="138"/>
      <c r="D153" s="138"/>
      <c r="E153" s="418"/>
      <c r="F153" s="149"/>
      <c r="G153" s="138"/>
      <c r="H153" s="138"/>
      <c r="I153" s="555" t="str">
        <f>"(includes "&amp;U154&amp;" sets, "&amp;V154&amp;" holds)"</f>
        <v>(includes 13 sets, 106 holds)</v>
      </c>
      <c r="J153" s="139"/>
      <c r="K153" s="140">
        <f>SUM(Q153:AC153)</f>
        <v>0</v>
      </c>
      <c r="L153" s="141"/>
      <c r="M153" s="142">
        <f>SUM(M32:M44)</f>
        <v>2465</v>
      </c>
      <c r="N153" s="143"/>
      <c r="O153" s="144">
        <f>K153*M153</f>
        <v>0</v>
      </c>
      <c r="P153" s="35"/>
      <c r="Q153" s="161"/>
      <c r="R153" s="162"/>
      <c r="S153" s="163"/>
      <c r="T153" s="322"/>
      <c r="U153" s="164"/>
      <c r="V153" s="317"/>
      <c r="W153" s="165"/>
      <c r="X153" s="168"/>
      <c r="Y153" s="332"/>
      <c r="Z153" s="420"/>
      <c r="AA153" s="166"/>
      <c r="AB153" s="167"/>
      <c r="AC153" s="169"/>
      <c r="AE153" s="425">
        <f>$V154*Q153</f>
        <v>0</v>
      </c>
      <c r="AF153" s="426">
        <f t="shared" ref="AF153:AQ153" si="17">$V154*R153</f>
        <v>0</v>
      </c>
      <c r="AG153" s="427">
        <f t="shared" si="17"/>
        <v>0</v>
      </c>
      <c r="AH153" s="428">
        <f t="shared" si="17"/>
        <v>0</v>
      </c>
      <c r="AI153" s="429">
        <f t="shared" si="17"/>
        <v>0</v>
      </c>
      <c r="AJ153" s="430">
        <f t="shared" si="17"/>
        <v>0</v>
      </c>
      <c r="AK153" s="431">
        <f t="shared" si="17"/>
        <v>0</v>
      </c>
      <c r="AL153" s="432">
        <f t="shared" si="17"/>
        <v>0</v>
      </c>
      <c r="AM153" s="433">
        <f t="shared" si="17"/>
        <v>0</v>
      </c>
      <c r="AN153" s="434">
        <f t="shared" si="17"/>
        <v>0</v>
      </c>
      <c r="AO153" s="435">
        <f t="shared" si="17"/>
        <v>0</v>
      </c>
      <c r="AP153" s="436">
        <f t="shared" si="17"/>
        <v>0</v>
      </c>
      <c r="AQ153" s="437">
        <f t="shared" si="17"/>
        <v>0</v>
      </c>
    </row>
    <row r="154" spans="1:43" ht="15.75" customHeight="1" thickBot="1">
      <c r="A154" s="270" t="str">
        <f ca="1">"     Send me 1 of each in range, all the same color per single set, Times No. Ranges at "&amp;SUBSTITUTE(ADDRESS(1,CELL("col",K153),4),"1","")&amp;CELL("row",K153)</f>
        <v xml:space="preserve">     Send me 1 of each in range, all the same color per single set, Times No. Ranges at K153</v>
      </c>
      <c r="B154" s="148"/>
      <c r="C154" s="148"/>
      <c r="D154" s="148"/>
      <c r="E154" s="148"/>
      <c r="F154" s="148"/>
      <c r="G154" s="148"/>
      <c r="H154" s="148"/>
      <c r="I154" s="148"/>
      <c r="J154" s="148"/>
      <c r="K154" s="151"/>
      <c r="L154" s="151"/>
      <c r="M154" s="151"/>
      <c r="N154" s="526" t="str">
        <f>$L$140</f>
        <v>U.S. Gym Price:</v>
      </c>
      <c r="O154" s="475">
        <f>ROUND(O153*(100%-$K$140),2)</f>
        <v>0</v>
      </c>
      <c r="P154" s="662" t="s">
        <v>189</v>
      </c>
      <c r="Q154" s="663"/>
      <c r="R154" s="664"/>
      <c r="S154" s="665">
        <f>IF(O154&gt;0,SUM(O153,-O154),0)</f>
        <v>0</v>
      </c>
      <c r="T154" s="666"/>
      <c r="U154" s="556">
        <f>COUNT(I32:I44)</f>
        <v>13</v>
      </c>
      <c r="V154" s="556">
        <f>SUM(I32:I44)</f>
        <v>106</v>
      </c>
      <c r="W154" s="154"/>
      <c r="X154" s="153"/>
      <c r="Y154" s="153"/>
      <c r="Z154" s="154"/>
      <c r="AA154" s="154"/>
      <c r="AB154" s="154"/>
      <c r="AC154" s="155"/>
    </row>
    <row r="155" spans="1:43" ht="15.75" customHeight="1" thickBot="1">
      <c r="A155" s="138"/>
      <c r="B155" s="138"/>
      <c r="C155" s="138"/>
      <c r="D155" s="138"/>
      <c r="E155" s="138"/>
      <c r="F155" s="138"/>
      <c r="G155" s="138"/>
      <c r="H155" s="138"/>
      <c r="I155" s="138"/>
      <c r="J155" s="138"/>
      <c r="K155" s="156"/>
      <c r="L155" s="156"/>
      <c r="M155" s="156"/>
      <c r="N155" s="138"/>
      <c r="O155" s="159"/>
      <c r="P155" s="138"/>
      <c r="Q155" s="157"/>
      <c r="R155" s="157"/>
      <c r="S155" s="158"/>
      <c r="T155" s="158"/>
      <c r="U155" s="158"/>
      <c r="V155" s="158"/>
      <c r="W155" s="158"/>
      <c r="X155" s="157"/>
      <c r="Y155" s="157"/>
      <c r="Z155" s="158"/>
      <c r="AA155" s="158"/>
      <c r="AB155" s="158"/>
      <c r="AC155" s="157"/>
    </row>
    <row r="156" spans="1:43" ht="15.75" customHeight="1">
      <c r="A156" s="137" t="s">
        <v>173</v>
      </c>
      <c r="B156" s="138"/>
      <c r="C156" s="138"/>
      <c r="D156" s="138"/>
      <c r="E156" s="418"/>
      <c r="F156" s="149"/>
      <c r="G156" s="138"/>
      <c r="H156" s="138"/>
      <c r="I156" s="555" t="str">
        <f>"(includes "&amp;U157&amp;" sets, "&amp;V157&amp;" holds)"</f>
        <v>(includes 3 sets, 30 holds)</v>
      </c>
      <c r="J156" s="139"/>
      <c r="K156" s="140">
        <f>SUM(Q156:AC156)</f>
        <v>0</v>
      </c>
      <c r="L156" s="141"/>
      <c r="M156" s="142">
        <f>SUM(M45:M47)</f>
        <v>393</v>
      </c>
      <c r="N156" s="143"/>
      <c r="O156" s="144">
        <f>K156*M156</f>
        <v>0</v>
      </c>
      <c r="P156" s="35"/>
      <c r="Q156" s="161"/>
      <c r="R156" s="162"/>
      <c r="S156" s="163"/>
      <c r="T156" s="322"/>
      <c r="U156" s="164"/>
      <c r="V156" s="317"/>
      <c r="W156" s="165"/>
      <c r="X156" s="168"/>
      <c r="Y156" s="332"/>
      <c r="Z156" s="420"/>
      <c r="AA156" s="166"/>
      <c r="AB156" s="167"/>
      <c r="AC156" s="169"/>
      <c r="AE156" s="425">
        <f>$V157*Q156</f>
        <v>0</v>
      </c>
      <c r="AF156" s="426">
        <f t="shared" ref="AF156:AQ156" si="18">$V157*R156</f>
        <v>0</v>
      </c>
      <c r="AG156" s="427">
        <f t="shared" si="18"/>
        <v>0</v>
      </c>
      <c r="AH156" s="428">
        <f t="shared" si="18"/>
        <v>0</v>
      </c>
      <c r="AI156" s="429">
        <f t="shared" si="18"/>
        <v>0</v>
      </c>
      <c r="AJ156" s="430">
        <f t="shared" si="18"/>
        <v>0</v>
      </c>
      <c r="AK156" s="431">
        <f t="shared" si="18"/>
        <v>0</v>
      </c>
      <c r="AL156" s="432">
        <f t="shared" si="18"/>
        <v>0</v>
      </c>
      <c r="AM156" s="433">
        <f t="shared" si="18"/>
        <v>0</v>
      </c>
      <c r="AN156" s="434">
        <f t="shared" si="18"/>
        <v>0</v>
      </c>
      <c r="AO156" s="435">
        <f t="shared" si="18"/>
        <v>0</v>
      </c>
      <c r="AP156" s="436">
        <f t="shared" si="18"/>
        <v>0</v>
      </c>
      <c r="AQ156" s="437">
        <f t="shared" si="18"/>
        <v>0</v>
      </c>
    </row>
    <row r="157" spans="1:43" ht="15.75" customHeight="1" thickBot="1">
      <c r="A157" s="270" t="str">
        <f ca="1">"     Send me 1 of each in range, all the same color per single set, Times No. Ranges at "&amp;SUBSTITUTE(ADDRESS(1,CELL("col",K156),4),"1","")&amp;CELL("row",K156)</f>
        <v xml:space="preserve">     Send me 1 of each in range, all the same color per single set, Times No. Ranges at K156</v>
      </c>
      <c r="B157" s="148"/>
      <c r="C157" s="148"/>
      <c r="D157" s="148"/>
      <c r="E157" s="148"/>
      <c r="F157" s="148"/>
      <c r="G157" s="148"/>
      <c r="H157" s="148"/>
      <c r="I157" s="148"/>
      <c r="J157" s="148"/>
      <c r="K157" s="151"/>
      <c r="L157" s="151"/>
      <c r="M157" s="151"/>
      <c r="N157" s="526" t="str">
        <f>$L$140</f>
        <v>U.S. Gym Price:</v>
      </c>
      <c r="O157" s="475">
        <f>ROUND(O156*(100%-$K$140),2)</f>
        <v>0</v>
      </c>
      <c r="P157" s="662" t="s">
        <v>189</v>
      </c>
      <c r="Q157" s="663"/>
      <c r="R157" s="664"/>
      <c r="S157" s="665">
        <f>IF(O157&gt;0,SUM(O156,-O157),0)</f>
        <v>0</v>
      </c>
      <c r="T157" s="666"/>
      <c r="U157" s="556">
        <f>COUNT(I45:I47)</f>
        <v>3</v>
      </c>
      <c r="V157" s="556">
        <f>SUM(I45:I47)</f>
        <v>30</v>
      </c>
      <c r="W157" s="154"/>
      <c r="X157" s="153"/>
      <c r="Y157" s="153"/>
      <c r="Z157" s="154"/>
      <c r="AA157" s="154"/>
      <c r="AB157" s="154"/>
      <c r="AC157" s="155"/>
    </row>
    <row r="158" spans="1:43" ht="15.75" customHeight="1" thickBot="1">
      <c r="A158" s="138"/>
      <c r="B158" s="138"/>
      <c r="C158" s="138"/>
      <c r="D158" s="138"/>
      <c r="E158" s="138"/>
      <c r="F158" s="138"/>
      <c r="G158" s="138"/>
      <c r="H158" s="138"/>
      <c r="I158" s="138"/>
      <c r="J158" s="138"/>
      <c r="K158" s="156"/>
      <c r="L158" s="156"/>
      <c r="M158" s="156"/>
      <c r="N158" s="138"/>
      <c r="O158" s="159"/>
      <c r="P158" s="138"/>
      <c r="Q158" s="157"/>
      <c r="R158" s="157"/>
      <c r="S158" s="158"/>
      <c r="T158" s="158"/>
      <c r="U158" s="158"/>
      <c r="V158" s="158"/>
      <c r="W158" s="158"/>
      <c r="X158" s="157"/>
      <c r="Y158" s="157"/>
      <c r="Z158" s="158"/>
      <c r="AA158" s="158"/>
      <c r="AB158" s="158"/>
      <c r="AC158" s="157"/>
    </row>
    <row r="159" spans="1:43" ht="15.75" customHeight="1">
      <c r="A159" s="137" t="s">
        <v>139</v>
      </c>
      <c r="B159" s="138"/>
      <c r="C159" s="138"/>
      <c r="D159" s="138"/>
      <c r="E159" s="418"/>
      <c r="F159" s="149"/>
      <c r="G159" s="138"/>
      <c r="H159" s="138"/>
      <c r="I159" s="555" t="str">
        <f>"(includes "&amp;U160&amp;" sets, "&amp;V160&amp;" holds)"</f>
        <v>(includes 21 sets, 130 holds)</v>
      </c>
      <c r="J159" s="139"/>
      <c r="K159" s="140">
        <f>SUM(Q159:AC159)</f>
        <v>0</v>
      </c>
      <c r="L159" s="141"/>
      <c r="M159" s="142">
        <f>SUM(M48:M68)</f>
        <v>2194</v>
      </c>
      <c r="N159" s="143"/>
      <c r="O159" s="144">
        <f>K159*M159</f>
        <v>0</v>
      </c>
      <c r="P159" s="35"/>
      <c r="Q159" s="161"/>
      <c r="R159" s="162"/>
      <c r="S159" s="163"/>
      <c r="T159" s="322"/>
      <c r="U159" s="164"/>
      <c r="V159" s="317"/>
      <c r="W159" s="165"/>
      <c r="X159" s="168"/>
      <c r="Y159" s="332"/>
      <c r="Z159" s="420"/>
      <c r="AA159" s="166"/>
      <c r="AB159" s="167"/>
      <c r="AC159" s="169"/>
      <c r="AE159" s="425">
        <f>$V160*Q159</f>
        <v>0</v>
      </c>
      <c r="AF159" s="426">
        <f t="shared" ref="AF159:AQ159" si="19">$V160*R159</f>
        <v>0</v>
      </c>
      <c r="AG159" s="427">
        <f t="shared" si="19"/>
        <v>0</v>
      </c>
      <c r="AH159" s="428">
        <f t="shared" si="19"/>
        <v>0</v>
      </c>
      <c r="AI159" s="429">
        <f t="shared" si="19"/>
        <v>0</v>
      </c>
      <c r="AJ159" s="430">
        <f t="shared" si="19"/>
        <v>0</v>
      </c>
      <c r="AK159" s="431">
        <f t="shared" si="19"/>
        <v>0</v>
      </c>
      <c r="AL159" s="432">
        <f t="shared" si="19"/>
        <v>0</v>
      </c>
      <c r="AM159" s="433">
        <f t="shared" si="19"/>
        <v>0</v>
      </c>
      <c r="AN159" s="434">
        <f t="shared" si="19"/>
        <v>0</v>
      </c>
      <c r="AO159" s="435">
        <f t="shared" si="19"/>
        <v>0</v>
      </c>
      <c r="AP159" s="436">
        <f t="shared" si="19"/>
        <v>0</v>
      </c>
      <c r="AQ159" s="437">
        <f t="shared" si="19"/>
        <v>0</v>
      </c>
    </row>
    <row r="160" spans="1:43" ht="15.75" customHeight="1" thickBot="1">
      <c r="A160" s="270" t="str">
        <f ca="1">"     Send me 1 of each in range, all the same color per single set, Times No. Ranges at "&amp;SUBSTITUTE(ADDRESS(1,CELL("col",K159),4),"1","")&amp;CELL("row",K159)</f>
        <v xml:space="preserve">     Send me 1 of each in range, all the same color per single set, Times No. Ranges at K159</v>
      </c>
      <c r="B160" s="148"/>
      <c r="C160" s="148"/>
      <c r="D160" s="148"/>
      <c r="E160" s="148"/>
      <c r="F160" s="148"/>
      <c r="G160" s="148"/>
      <c r="H160" s="148"/>
      <c r="I160" s="148"/>
      <c r="J160" s="148"/>
      <c r="K160" s="151"/>
      <c r="L160" s="151"/>
      <c r="M160" s="151"/>
      <c r="N160" s="526" t="str">
        <f>$L$140</f>
        <v>U.S. Gym Price:</v>
      </c>
      <c r="O160" s="475">
        <f>ROUND(O159*(100%-$K$140),2)</f>
        <v>0</v>
      </c>
      <c r="P160" s="662" t="s">
        <v>189</v>
      </c>
      <c r="Q160" s="663"/>
      <c r="R160" s="664"/>
      <c r="S160" s="665">
        <f>IF(O160&gt;0,SUM(O159,-O160),0)</f>
        <v>0</v>
      </c>
      <c r="T160" s="666"/>
      <c r="U160" s="556">
        <f>COUNT(I48:I68)</f>
        <v>21</v>
      </c>
      <c r="V160" s="556">
        <f>SUM(I48:I68)</f>
        <v>130</v>
      </c>
      <c r="W160" s="154"/>
      <c r="X160" s="153"/>
      <c r="Y160" s="153"/>
      <c r="Z160" s="154"/>
      <c r="AA160" s="154"/>
      <c r="AB160" s="154"/>
      <c r="AC160" s="155"/>
    </row>
    <row r="161" spans="1:43" ht="15.75" customHeight="1" thickBot="1">
      <c r="A161" s="2"/>
      <c r="B161" s="2"/>
      <c r="C161" s="2"/>
      <c r="D161" s="2"/>
      <c r="E161" s="2"/>
      <c r="F161" s="2"/>
      <c r="G161" s="2"/>
      <c r="H161" s="2"/>
      <c r="I161" s="2"/>
      <c r="J161" s="2"/>
      <c r="K161" s="145"/>
      <c r="L161" s="145"/>
      <c r="M161" s="145"/>
      <c r="N161" s="2"/>
      <c r="O161" s="2"/>
      <c r="P161" s="2"/>
      <c r="Q161" s="146"/>
      <c r="R161" s="146"/>
      <c r="S161" s="147"/>
      <c r="T161" s="147"/>
      <c r="U161" s="147"/>
      <c r="V161" s="147"/>
      <c r="W161" s="147"/>
      <c r="X161" s="146"/>
      <c r="Y161" s="146"/>
      <c r="Z161" s="147"/>
      <c r="AA161" s="147"/>
      <c r="AB161" s="147"/>
      <c r="AC161" s="146"/>
    </row>
    <row r="162" spans="1:43" ht="15.75" customHeight="1">
      <c r="A162" s="137" t="s">
        <v>140</v>
      </c>
      <c r="B162" s="138"/>
      <c r="C162" s="138"/>
      <c r="D162" s="138"/>
      <c r="E162" s="418"/>
      <c r="F162" s="149"/>
      <c r="G162" s="138"/>
      <c r="H162" s="138"/>
      <c r="I162" s="555" t="str">
        <f>"(includes "&amp;U163&amp;" sets, "&amp;V163&amp;" holds)"</f>
        <v>(includes 2 sets, 10 holds)</v>
      </c>
      <c r="J162" s="139"/>
      <c r="K162" s="140">
        <f>SUM(Q162:AC162)</f>
        <v>0</v>
      </c>
      <c r="L162" s="141"/>
      <c r="M162" s="142">
        <f>SUM(M69:M70)</f>
        <v>654</v>
      </c>
      <c r="N162" s="143"/>
      <c r="O162" s="144">
        <f>K162*M162</f>
        <v>0</v>
      </c>
      <c r="P162" s="35"/>
      <c r="Q162" s="161"/>
      <c r="R162" s="162"/>
      <c r="S162" s="163"/>
      <c r="T162" s="322"/>
      <c r="U162" s="164"/>
      <c r="V162" s="317"/>
      <c r="W162" s="165"/>
      <c r="X162" s="168"/>
      <c r="Y162" s="332"/>
      <c r="Z162" s="420"/>
      <c r="AA162" s="166"/>
      <c r="AB162" s="167"/>
      <c r="AC162" s="169"/>
      <c r="AE162" s="425">
        <f>$V163*Q162</f>
        <v>0</v>
      </c>
      <c r="AF162" s="426">
        <f t="shared" ref="AF162:AQ162" si="20">$V163*R162</f>
        <v>0</v>
      </c>
      <c r="AG162" s="427">
        <f t="shared" si="20"/>
        <v>0</v>
      </c>
      <c r="AH162" s="428">
        <f t="shared" si="20"/>
        <v>0</v>
      </c>
      <c r="AI162" s="429">
        <f t="shared" si="20"/>
        <v>0</v>
      </c>
      <c r="AJ162" s="430">
        <f t="shared" si="20"/>
        <v>0</v>
      </c>
      <c r="AK162" s="431">
        <f t="shared" si="20"/>
        <v>0</v>
      </c>
      <c r="AL162" s="432">
        <f t="shared" si="20"/>
        <v>0</v>
      </c>
      <c r="AM162" s="433">
        <f t="shared" si="20"/>
        <v>0</v>
      </c>
      <c r="AN162" s="434">
        <f t="shared" si="20"/>
        <v>0</v>
      </c>
      <c r="AO162" s="435">
        <f t="shared" si="20"/>
        <v>0</v>
      </c>
      <c r="AP162" s="436">
        <f t="shared" si="20"/>
        <v>0</v>
      </c>
      <c r="AQ162" s="437">
        <f t="shared" si="20"/>
        <v>0</v>
      </c>
    </row>
    <row r="163" spans="1:43" ht="15.75" customHeight="1" thickBot="1">
      <c r="A163" s="270" t="str">
        <f ca="1">"     Send me 1 of each in range, all the same color per single set, Times No. Ranges at "&amp;SUBSTITUTE(ADDRESS(1,CELL("col",K162),4),"1","")&amp;CELL("row",K162)</f>
        <v xml:space="preserve">     Send me 1 of each in range, all the same color per single set, Times No. Ranges at K162</v>
      </c>
      <c r="B163" s="2"/>
      <c r="C163" s="2"/>
      <c r="D163" s="2"/>
      <c r="E163" s="2"/>
      <c r="F163" s="2"/>
      <c r="G163" s="2"/>
      <c r="H163" s="2"/>
      <c r="I163" s="2"/>
      <c r="J163" s="2"/>
      <c r="K163" s="151"/>
      <c r="L163" s="151"/>
      <c r="M163" s="151"/>
      <c r="N163" s="526" t="str">
        <f>$L$140</f>
        <v>U.S. Gym Price:</v>
      </c>
      <c r="O163" s="475">
        <f>ROUND(O162*(100%-$K$140),2)</f>
        <v>0</v>
      </c>
      <c r="P163" s="662" t="s">
        <v>189</v>
      </c>
      <c r="Q163" s="663"/>
      <c r="R163" s="664"/>
      <c r="S163" s="665">
        <f>IF(O163&gt;0,SUM(O162,-O163),0)</f>
        <v>0</v>
      </c>
      <c r="T163" s="666"/>
      <c r="U163" s="557">
        <f>COUNT(I69:I70)</f>
        <v>2</v>
      </c>
      <c r="V163" s="557">
        <f>SUM(I69:I70)</f>
        <v>10</v>
      </c>
      <c r="W163" s="147"/>
      <c r="X163" s="146"/>
      <c r="Y163" s="146"/>
      <c r="Z163" s="147"/>
      <c r="AA163" s="147"/>
      <c r="AB163" s="147"/>
      <c r="AC163" s="146"/>
    </row>
    <row r="164" spans="1:43" ht="15.75" customHeight="1" thickBot="1">
      <c r="A164" s="138"/>
      <c r="B164" s="138"/>
      <c r="C164" s="138"/>
      <c r="D164" s="138"/>
      <c r="E164" s="138"/>
      <c r="F164" s="138"/>
      <c r="G164" s="138"/>
      <c r="H164" s="138"/>
      <c r="I164" s="138"/>
      <c r="J164" s="138"/>
      <c r="K164" s="156"/>
      <c r="L164" s="156"/>
      <c r="M164" s="156"/>
      <c r="N164" s="138"/>
      <c r="O164" s="138"/>
      <c r="P164" s="138"/>
      <c r="Q164" s="157"/>
      <c r="R164" s="157"/>
      <c r="S164" s="158"/>
      <c r="T164" s="158"/>
      <c r="U164" s="158"/>
      <c r="V164" s="158"/>
      <c r="W164" s="158"/>
      <c r="X164" s="157"/>
      <c r="Y164" s="157"/>
      <c r="Z164" s="158"/>
      <c r="AA164" s="158"/>
      <c r="AB164" s="158"/>
      <c r="AC164" s="157"/>
    </row>
    <row r="165" spans="1:43" ht="15.75" customHeight="1">
      <c r="A165" s="137" t="s">
        <v>141</v>
      </c>
      <c r="B165" s="138"/>
      <c r="C165" s="138"/>
      <c r="D165" s="138"/>
      <c r="E165" s="418"/>
      <c r="F165" s="149"/>
      <c r="G165" s="138"/>
      <c r="H165" s="138"/>
      <c r="I165" s="555" t="str">
        <f>"(includes "&amp;U166&amp;" sets, "&amp;V166&amp;" holds)"</f>
        <v>(includes 11 sets, 68 holds)</v>
      </c>
      <c r="J165" s="139"/>
      <c r="K165" s="140">
        <f>SUM(Q165:AC165)</f>
        <v>0</v>
      </c>
      <c r="L165" s="141"/>
      <c r="M165" s="142">
        <f>SUM(M71:M81)</f>
        <v>4471</v>
      </c>
      <c r="N165" s="143"/>
      <c r="O165" s="144">
        <f>K165*M165</f>
        <v>0</v>
      </c>
      <c r="P165" s="35"/>
      <c r="Q165" s="161"/>
      <c r="R165" s="162"/>
      <c r="S165" s="163"/>
      <c r="T165" s="322"/>
      <c r="U165" s="164"/>
      <c r="V165" s="317"/>
      <c r="W165" s="165"/>
      <c r="X165" s="168"/>
      <c r="Y165" s="332"/>
      <c r="Z165" s="420"/>
      <c r="AA165" s="166"/>
      <c r="AB165" s="167"/>
      <c r="AC165" s="169"/>
      <c r="AE165" s="425">
        <f>$V166*Q165</f>
        <v>0</v>
      </c>
      <c r="AF165" s="426">
        <f t="shared" ref="AF165:AQ165" si="21">$V166*R165</f>
        <v>0</v>
      </c>
      <c r="AG165" s="427">
        <f t="shared" si="21"/>
        <v>0</v>
      </c>
      <c r="AH165" s="428">
        <f t="shared" si="21"/>
        <v>0</v>
      </c>
      <c r="AI165" s="429">
        <f t="shared" si="21"/>
        <v>0</v>
      </c>
      <c r="AJ165" s="430">
        <f t="shared" si="21"/>
        <v>0</v>
      </c>
      <c r="AK165" s="431">
        <f t="shared" si="21"/>
        <v>0</v>
      </c>
      <c r="AL165" s="432">
        <f t="shared" si="21"/>
        <v>0</v>
      </c>
      <c r="AM165" s="433">
        <f t="shared" si="21"/>
        <v>0</v>
      </c>
      <c r="AN165" s="434">
        <f t="shared" si="21"/>
        <v>0</v>
      </c>
      <c r="AO165" s="435">
        <f t="shared" si="21"/>
        <v>0</v>
      </c>
      <c r="AP165" s="436">
        <f t="shared" si="21"/>
        <v>0</v>
      </c>
      <c r="AQ165" s="437">
        <f t="shared" si="21"/>
        <v>0</v>
      </c>
    </row>
    <row r="166" spans="1:43" ht="15.75" customHeight="1" thickBot="1">
      <c r="A166" s="270" t="str">
        <f ca="1">"     Send me 1 of each in range, all the same color per single set, Times No. Ranges at "&amp;SUBSTITUTE(ADDRESS(1,CELL("col",K165),4),"1","")&amp;CELL("row",K165)</f>
        <v xml:space="preserve">     Send me 1 of each in range, all the same color per single set, Times No. Ranges at K165</v>
      </c>
      <c r="B166" s="148"/>
      <c r="C166" s="148"/>
      <c r="D166" s="148"/>
      <c r="E166" s="148"/>
      <c r="F166" s="148"/>
      <c r="G166" s="148"/>
      <c r="H166" s="148"/>
      <c r="I166" s="148"/>
      <c r="J166" s="148"/>
      <c r="K166" s="151"/>
      <c r="L166" s="151"/>
      <c r="M166" s="151"/>
      <c r="N166" s="526" t="str">
        <f>$L$140</f>
        <v>U.S. Gym Price:</v>
      </c>
      <c r="O166" s="475">
        <f>ROUND(O165*(100%-$K$140),2)</f>
        <v>0</v>
      </c>
      <c r="P166" s="662" t="s">
        <v>189</v>
      </c>
      <c r="Q166" s="663"/>
      <c r="R166" s="664"/>
      <c r="S166" s="665">
        <f>IF(O166&gt;0,SUM(O165,-O166),0)</f>
        <v>0</v>
      </c>
      <c r="T166" s="666"/>
      <c r="U166" s="556">
        <f>COUNT(I71:I81)</f>
        <v>11</v>
      </c>
      <c r="V166" s="556">
        <f>SUM(I71:I81)</f>
        <v>68</v>
      </c>
      <c r="W166" s="154"/>
      <c r="X166" s="153"/>
      <c r="Y166" s="153"/>
      <c r="Z166" s="154"/>
      <c r="AA166" s="154"/>
      <c r="AB166" s="154"/>
      <c r="AC166" s="155"/>
    </row>
    <row r="167" spans="1:43" ht="15.75" customHeight="1" thickBot="1">
      <c r="A167" s="2"/>
      <c r="B167" s="2"/>
      <c r="C167" s="2"/>
      <c r="D167" s="2"/>
      <c r="E167" s="2"/>
      <c r="F167" s="2"/>
      <c r="G167" s="2"/>
      <c r="H167" s="2"/>
      <c r="I167" s="2"/>
      <c r="J167" s="2"/>
      <c r="K167" s="145"/>
      <c r="L167" s="145"/>
      <c r="M167" s="145"/>
      <c r="N167" s="2"/>
      <c r="O167" s="2"/>
      <c r="P167" s="2"/>
      <c r="Q167" s="146"/>
      <c r="R167" s="146"/>
      <c r="S167" s="147"/>
      <c r="T167" s="147"/>
      <c r="U167" s="147"/>
      <c r="V167" s="147"/>
      <c r="W167" s="147"/>
      <c r="X167" s="146"/>
      <c r="Y167" s="146"/>
      <c r="Z167" s="147"/>
      <c r="AA167" s="147"/>
      <c r="AB167" s="147"/>
      <c r="AC167" s="146"/>
    </row>
    <row r="168" spans="1:43" ht="15.75" customHeight="1">
      <c r="A168" s="137" t="s">
        <v>142</v>
      </c>
      <c r="B168" s="138"/>
      <c r="C168" s="138"/>
      <c r="D168" s="138"/>
      <c r="E168" s="418"/>
      <c r="F168" s="149"/>
      <c r="G168" s="138"/>
      <c r="H168" s="138"/>
      <c r="I168" s="555" t="str">
        <f>"(includes "&amp;U169&amp;" sets, "&amp;V169&amp;" holds)"</f>
        <v>(includes 4 sets, 4 holds)</v>
      </c>
      <c r="J168" s="139"/>
      <c r="K168" s="140">
        <f>SUM(Q168:AC168)</f>
        <v>0</v>
      </c>
      <c r="L168" s="141"/>
      <c r="M168" s="142">
        <f>SUM(M82:M85)</f>
        <v>1582</v>
      </c>
      <c r="N168" s="143"/>
      <c r="O168" s="144">
        <f>K168*M168</f>
        <v>0</v>
      </c>
      <c r="P168" s="35"/>
      <c r="Q168" s="161"/>
      <c r="R168" s="162"/>
      <c r="S168" s="163"/>
      <c r="T168" s="322"/>
      <c r="U168" s="164"/>
      <c r="V168" s="317"/>
      <c r="W168" s="165"/>
      <c r="X168" s="168"/>
      <c r="Y168" s="332"/>
      <c r="Z168" s="420"/>
      <c r="AA168" s="166"/>
      <c r="AB168" s="167"/>
      <c r="AC168" s="169"/>
      <c r="AE168" s="425">
        <f>$V169*Q168</f>
        <v>0</v>
      </c>
      <c r="AF168" s="426">
        <f t="shared" ref="AF168:AQ168" si="22">$V169*R168</f>
        <v>0</v>
      </c>
      <c r="AG168" s="427">
        <f t="shared" si="22"/>
        <v>0</v>
      </c>
      <c r="AH168" s="428">
        <f t="shared" si="22"/>
        <v>0</v>
      </c>
      <c r="AI168" s="429">
        <f t="shared" si="22"/>
        <v>0</v>
      </c>
      <c r="AJ168" s="430">
        <f t="shared" si="22"/>
        <v>0</v>
      </c>
      <c r="AK168" s="431">
        <f t="shared" si="22"/>
        <v>0</v>
      </c>
      <c r="AL168" s="432">
        <f t="shared" si="22"/>
        <v>0</v>
      </c>
      <c r="AM168" s="433">
        <f t="shared" si="22"/>
        <v>0</v>
      </c>
      <c r="AN168" s="434">
        <f t="shared" si="22"/>
        <v>0</v>
      </c>
      <c r="AO168" s="435">
        <f t="shared" si="22"/>
        <v>0</v>
      </c>
      <c r="AP168" s="436">
        <f t="shared" si="22"/>
        <v>0</v>
      </c>
      <c r="AQ168" s="437">
        <f t="shared" si="22"/>
        <v>0</v>
      </c>
    </row>
    <row r="169" spans="1:43" ht="15.75" customHeight="1" thickBot="1">
      <c r="A169" s="270" t="str">
        <f ca="1">"     Send me 1 of each in range, all the same color per single set, Times No. Ranges at "&amp;SUBSTITUTE(ADDRESS(1,CELL("col",K168),4),"1","")&amp;CELL("row",K168)</f>
        <v xml:space="preserve">     Send me 1 of each in range, all the same color per single set, Times No. Ranges at K168</v>
      </c>
      <c r="B169" s="148"/>
      <c r="C169" s="148"/>
      <c r="D169" s="148"/>
      <c r="E169" s="148"/>
      <c r="F169" s="148"/>
      <c r="G169" s="148"/>
      <c r="H169" s="148"/>
      <c r="I169" s="148"/>
      <c r="J169" s="148"/>
      <c r="K169" s="151"/>
      <c r="L169" s="151"/>
      <c r="M169" s="151"/>
      <c r="N169" s="526" t="str">
        <f>$L$140</f>
        <v>U.S. Gym Price:</v>
      </c>
      <c r="O169" s="475">
        <f>ROUND(O168*(100%-$K$140),2)</f>
        <v>0</v>
      </c>
      <c r="P169" s="662" t="s">
        <v>189</v>
      </c>
      <c r="Q169" s="663"/>
      <c r="R169" s="664"/>
      <c r="S169" s="665">
        <f>IF(O169&gt;0,SUM(O168,-O169),0)</f>
        <v>0</v>
      </c>
      <c r="T169" s="666"/>
      <c r="U169" s="556">
        <f>COUNT(I82:I85)</f>
        <v>4</v>
      </c>
      <c r="V169" s="556">
        <f>SUM(I82:I85)</f>
        <v>4</v>
      </c>
      <c r="W169" s="154"/>
      <c r="X169" s="153"/>
      <c r="Y169" s="153"/>
      <c r="Z169" s="154"/>
      <c r="AA169" s="154"/>
      <c r="AB169" s="154"/>
      <c r="AC169" s="155"/>
    </row>
    <row r="170" spans="1:43" ht="15.75" customHeight="1" thickBot="1">
      <c r="A170" s="2"/>
      <c r="B170" s="2"/>
      <c r="C170" s="2"/>
      <c r="D170" s="2"/>
      <c r="E170" s="2"/>
      <c r="F170" s="2"/>
      <c r="G170" s="2"/>
      <c r="H170" s="2"/>
      <c r="I170" s="2"/>
      <c r="J170" s="2"/>
      <c r="K170" s="145"/>
      <c r="L170" s="145"/>
      <c r="M170" s="145"/>
      <c r="N170" s="2"/>
      <c r="O170" s="2"/>
      <c r="P170" s="2"/>
      <c r="Q170" s="146"/>
      <c r="R170" s="146"/>
      <c r="S170" s="147"/>
      <c r="T170" s="147"/>
      <c r="U170" s="147"/>
      <c r="V170" s="147"/>
      <c r="W170" s="147"/>
      <c r="X170" s="146"/>
      <c r="Y170" s="146"/>
      <c r="Z170" s="147"/>
      <c r="AA170" s="147"/>
      <c r="AB170" s="147"/>
      <c r="AC170" s="146"/>
    </row>
    <row r="171" spans="1:43" ht="15.75" customHeight="1">
      <c r="A171" s="137" t="s">
        <v>143</v>
      </c>
      <c r="B171" s="138"/>
      <c r="C171" s="138"/>
      <c r="D171" s="138"/>
      <c r="E171" s="418"/>
      <c r="F171" s="149"/>
      <c r="G171" s="138"/>
      <c r="H171" s="138"/>
      <c r="I171" s="555" t="str">
        <f>"(includes "&amp;U172&amp;" sets, "&amp;V172&amp;" holds)"</f>
        <v>(includes 21 sets, 124 holds)</v>
      </c>
      <c r="J171" s="139"/>
      <c r="K171" s="140">
        <f>SUM(Q171:AC171)</f>
        <v>0</v>
      </c>
      <c r="L171" s="141"/>
      <c r="M171" s="142">
        <f>SUM(M87:M107)</f>
        <v>5068</v>
      </c>
      <c r="N171" s="143"/>
      <c r="O171" s="144">
        <f>K171*M171</f>
        <v>0</v>
      </c>
      <c r="P171" s="35"/>
      <c r="Q171" s="161"/>
      <c r="R171" s="162"/>
      <c r="S171" s="163"/>
      <c r="T171" s="322"/>
      <c r="U171" s="164"/>
      <c r="V171" s="317"/>
      <c r="W171" s="165"/>
      <c r="X171" s="168"/>
      <c r="Y171" s="332"/>
      <c r="Z171" s="420"/>
      <c r="AA171" s="166"/>
      <c r="AB171" s="167"/>
      <c r="AC171" s="169"/>
      <c r="AE171" s="425">
        <f>$V172*Q171</f>
        <v>0</v>
      </c>
      <c r="AF171" s="426">
        <f t="shared" ref="AF171:AQ171" si="23">$V172*R171</f>
        <v>0</v>
      </c>
      <c r="AG171" s="427">
        <f t="shared" si="23"/>
        <v>0</v>
      </c>
      <c r="AH171" s="428">
        <f t="shared" si="23"/>
        <v>0</v>
      </c>
      <c r="AI171" s="429">
        <f t="shared" si="23"/>
        <v>0</v>
      </c>
      <c r="AJ171" s="430">
        <f t="shared" si="23"/>
        <v>0</v>
      </c>
      <c r="AK171" s="431">
        <f t="shared" si="23"/>
        <v>0</v>
      </c>
      <c r="AL171" s="432">
        <f t="shared" si="23"/>
        <v>0</v>
      </c>
      <c r="AM171" s="433">
        <f t="shared" si="23"/>
        <v>0</v>
      </c>
      <c r="AN171" s="434">
        <f t="shared" si="23"/>
        <v>0</v>
      </c>
      <c r="AO171" s="435">
        <f t="shared" si="23"/>
        <v>0</v>
      </c>
      <c r="AP171" s="436">
        <f t="shared" si="23"/>
        <v>0</v>
      </c>
      <c r="AQ171" s="437">
        <f t="shared" si="23"/>
        <v>0</v>
      </c>
    </row>
    <row r="172" spans="1:43" ht="15.75" customHeight="1" thickBot="1">
      <c r="A172" s="270" t="str">
        <f ca="1">"     Send me 1 of each in range, all the same color per single set, Times No. Ranges at "&amp;SUBSTITUTE(ADDRESS(1,CELL("col",K171),4),"1","")&amp;CELL("row",K171)</f>
        <v xml:space="preserve">     Send me 1 of each in range, all the same color per single set, Times No. Ranges at K171</v>
      </c>
      <c r="B172" s="148"/>
      <c r="C172" s="148"/>
      <c r="D172" s="148"/>
      <c r="E172" s="148"/>
      <c r="F172" s="148"/>
      <c r="G172" s="148"/>
      <c r="H172" s="148"/>
      <c r="I172" s="148"/>
      <c r="J172" s="148"/>
      <c r="K172" s="151"/>
      <c r="L172" s="151"/>
      <c r="M172" s="151"/>
      <c r="N172" s="526" t="str">
        <f>$L$140</f>
        <v>U.S. Gym Price:</v>
      </c>
      <c r="O172" s="475">
        <f>ROUND(O171*(100%-$K$140),2)</f>
        <v>0</v>
      </c>
      <c r="P172" s="662" t="s">
        <v>189</v>
      </c>
      <c r="Q172" s="663"/>
      <c r="R172" s="664"/>
      <c r="S172" s="665">
        <f>IF(O172&gt;0,SUM(O171,-O172),0)</f>
        <v>0</v>
      </c>
      <c r="T172" s="666"/>
      <c r="U172" s="558">
        <f>COUNT(I87:I107)</f>
        <v>21</v>
      </c>
      <c r="V172" s="558">
        <f>SUM(I87:I107)</f>
        <v>124</v>
      </c>
      <c r="W172" s="152"/>
      <c r="X172" s="152"/>
      <c r="Y172" s="152"/>
      <c r="Z172" s="152"/>
      <c r="AA172" s="152"/>
      <c r="AB172" s="152"/>
      <c r="AC172" s="160"/>
    </row>
    <row r="173" spans="1:43" ht="15.75" customHeight="1" thickBot="1">
      <c r="A173" s="138"/>
      <c r="B173" s="138"/>
      <c r="C173" s="138"/>
      <c r="D173" s="138"/>
      <c r="E173" s="138"/>
      <c r="F173" s="138"/>
      <c r="G173" s="138"/>
      <c r="H173" s="138"/>
      <c r="I173" s="599"/>
      <c r="J173" s="600"/>
      <c r="K173" s="600"/>
      <c r="L173" s="600"/>
      <c r="M173" s="600"/>
      <c r="N173" s="600"/>
      <c r="O173" s="600"/>
      <c r="P173" s="138"/>
      <c r="Q173" s="138"/>
      <c r="R173" s="138"/>
      <c r="S173" s="138"/>
      <c r="T173" s="138"/>
      <c r="U173" s="138"/>
      <c r="V173" s="138"/>
      <c r="W173" s="138"/>
      <c r="X173" s="138"/>
      <c r="Y173" s="138"/>
      <c r="Z173" s="138"/>
      <c r="AA173" s="138"/>
      <c r="AB173" s="138"/>
      <c r="AC173" s="138"/>
    </row>
    <row r="174" spans="1:43" ht="15.75" customHeight="1">
      <c r="A174" s="137" t="s">
        <v>144</v>
      </c>
      <c r="B174" s="138"/>
      <c r="C174" s="138"/>
      <c r="D174" s="138"/>
      <c r="E174" s="418"/>
      <c r="F174" s="149"/>
      <c r="G174" s="138"/>
      <c r="H174" s="138"/>
      <c r="I174" s="555" t="str">
        <f>"(includes "&amp;U175&amp;" sets, "&amp;V175&amp;" holds)"</f>
        <v>(includes 8 sets, 38 holds)</v>
      </c>
      <c r="J174" s="139"/>
      <c r="K174" s="140">
        <f>SUM(Q174:AC174)</f>
        <v>0</v>
      </c>
      <c r="L174" s="141"/>
      <c r="M174" s="142">
        <f>SUM(M109:M116)</f>
        <v>865</v>
      </c>
      <c r="N174" s="143"/>
      <c r="O174" s="144">
        <f>K174*M174</f>
        <v>0</v>
      </c>
      <c r="P174" s="35"/>
      <c r="Q174" s="161"/>
      <c r="R174" s="162"/>
      <c r="S174" s="163"/>
      <c r="T174" s="322"/>
      <c r="U174" s="164"/>
      <c r="V174" s="317"/>
      <c r="W174" s="165"/>
      <c r="X174" s="168"/>
      <c r="Y174" s="332"/>
      <c r="Z174" s="420"/>
      <c r="AA174" s="166"/>
      <c r="AB174" s="167"/>
      <c r="AC174" s="169"/>
      <c r="AE174" s="425">
        <f>$V175*Q174</f>
        <v>0</v>
      </c>
      <c r="AF174" s="426">
        <f t="shared" ref="AF174:AQ174" si="24">$V175*R174</f>
        <v>0</v>
      </c>
      <c r="AG174" s="427">
        <f t="shared" si="24"/>
        <v>0</v>
      </c>
      <c r="AH174" s="428">
        <f t="shared" si="24"/>
        <v>0</v>
      </c>
      <c r="AI174" s="429">
        <f t="shared" si="24"/>
        <v>0</v>
      </c>
      <c r="AJ174" s="430">
        <f t="shared" si="24"/>
        <v>0</v>
      </c>
      <c r="AK174" s="431">
        <f t="shared" si="24"/>
        <v>0</v>
      </c>
      <c r="AL174" s="432">
        <f t="shared" si="24"/>
        <v>0</v>
      </c>
      <c r="AM174" s="433">
        <f t="shared" si="24"/>
        <v>0</v>
      </c>
      <c r="AN174" s="434">
        <f t="shared" si="24"/>
        <v>0</v>
      </c>
      <c r="AO174" s="435">
        <f t="shared" si="24"/>
        <v>0</v>
      </c>
      <c r="AP174" s="436">
        <f t="shared" si="24"/>
        <v>0</v>
      </c>
      <c r="AQ174" s="437">
        <f t="shared" si="24"/>
        <v>0</v>
      </c>
    </row>
    <row r="175" spans="1:43" ht="15.75" customHeight="1" thickBot="1">
      <c r="A175" s="270" t="str">
        <f ca="1">"     Send me 1 of each in range, all the same color per single set, Times No. Ranges at "&amp;SUBSTITUTE(ADDRESS(1,CELL("col",K174),4),"1","")&amp;CELL("row",K174)</f>
        <v xml:space="preserve">     Send me 1 of each in range, all the same color per single set, Times No. Ranges at K174</v>
      </c>
      <c r="B175" s="148"/>
      <c r="C175" s="148"/>
      <c r="D175" s="148"/>
      <c r="E175" s="148"/>
      <c r="F175" s="148"/>
      <c r="G175" s="148"/>
      <c r="H175" s="148"/>
      <c r="I175" s="148"/>
      <c r="J175" s="148"/>
      <c r="K175" s="151"/>
      <c r="L175" s="151"/>
      <c r="M175" s="151"/>
      <c r="N175" s="526" t="str">
        <f>$L$140</f>
        <v>U.S. Gym Price:</v>
      </c>
      <c r="O175" s="475">
        <f>ROUND(O174*(100%-$K$140),2)</f>
        <v>0</v>
      </c>
      <c r="P175" s="662" t="s">
        <v>189</v>
      </c>
      <c r="Q175" s="663"/>
      <c r="R175" s="664"/>
      <c r="S175" s="665">
        <f>IF(O175&gt;0,SUM(O174,-O175),0)</f>
        <v>0</v>
      </c>
      <c r="T175" s="666"/>
      <c r="U175" s="558">
        <f>COUNT(I109:I116)</f>
        <v>8</v>
      </c>
      <c r="V175" s="558">
        <f>SUM(I109:I116)</f>
        <v>38</v>
      </c>
      <c r="W175" s="152"/>
      <c r="X175" s="152"/>
      <c r="Y175" s="152"/>
      <c r="Z175" s="152"/>
      <c r="AA175" s="152"/>
      <c r="AB175" s="152"/>
      <c r="AC175" s="160"/>
    </row>
    <row r="176" spans="1:43" ht="15.75" customHeight="1" thickBot="1">
      <c r="A176" s="2"/>
      <c r="B176" s="2"/>
      <c r="C176" s="2"/>
      <c r="D176" s="2"/>
      <c r="E176" s="2"/>
      <c r="F176" s="2"/>
      <c r="G176" s="601"/>
      <c r="H176" s="602"/>
      <c r="I176" s="602"/>
      <c r="J176" s="602"/>
      <c r="K176" s="602"/>
      <c r="L176" s="602"/>
      <c r="M176" s="602"/>
      <c r="N176" s="602"/>
      <c r="O176" s="602"/>
      <c r="P176" s="2"/>
      <c r="Q176" s="2"/>
      <c r="R176" s="2"/>
      <c r="S176" s="2"/>
      <c r="T176" s="2"/>
      <c r="U176" s="2"/>
      <c r="V176" s="2"/>
      <c r="W176" s="2"/>
      <c r="X176" s="2"/>
      <c r="Y176" s="2"/>
      <c r="Z176" s="2"/>
      <c r="AA176" s="2"/>
      <c r="AB176" s="2"/>
      <c r="AC176" s="2"/>
    </row>
    <row r="177" spans="1:43" ht="15.75" customHeight="1">
      <c r="A177" s="137" t="s">
        <v>174</v>
      </c>
      <c r="B177" s="138"/>
      <c r="C177" s="138"/>
      <c r="D177" s="138"/>
      <c r="E177" s="418"/>
      <c r="F177" s="149"/>
      <c r="G177" s="138"/>
      <c r="H177" s="138"/>
      <c r="I177" s="555" t="str">
        <f>"(includes "&amp;U178&amp;" sets, "&amp;V178&amp;" holds)"</f>
        <v>(includes 4 sets, 17 holds)</v>
      </c>
      <c r="J177" s="139"/>
      <c r="K177" s="140">
        <f>SUM(Q177:AC177)</f>
        <v>0</v>
      </c>
      <c r="L177" s="141"/>
      <c r="M177" s="142">
        <f>SUM(M117:M120)</f>
        <v>408</v>
      </c>
      <c r="N177" s="143"/>
      <c r="O177" s="144">
        <f>K177*M177</f>
        <v>0</v>
      </c>
      <c r="P177" s="35"/>
      <c r="Q177" s="161"/>
      <c r="R177" s="162"/>
      <c r="S177" s="163"/>
      <c r="T177" s="322"/>
      <c r="U177" s="164"/>
      <c r="V177" s="317"/>
      <c r="W177" s="165"/>
      <c r="X177" s="168"/>
      <c r="Y177" s="332"/>
      <c r="Z177" s="420"/>
      <c r="AA177" s="166"/>
      <c r="AB177" s="167"/>
      <c r="AC177" s="169"/>
      <c r="AE177" s="425">
        <f>$V178*Q177</f>
        <v>0</v>
      </c>
      <c r="AF177" s="426">
        <f t="shared" ref="AF177:AQ177" si="25">$V178*R177</f>
        <v>0</v>
      </c>
      <c r="AG177" s="427">
        <f t="shared" si="25"/>
        <v>0</v>
      </c>
      <c r="AH177" s="428">
        <f t="shared" si="25"/>
        <v>0</v>
      </c>
      <c r="AI177" s="429">
        <f t="shared" si="25"/>
        <v>0</v>
      </c>
      <c r="AJ177" s="430">
        <f t="shared" si="25"/>
        <v>0</v>
      </c>
      <c r="AK177" s="431">
        <f t="shared" si="25"/>
        <v>0</v>
      </c>
      <c r="AL177" s="432">
        <f t="shared" si="25"/>
        <v>0</v>
      </c>
      <c r="AM177" s="433">
        <f t="shared" si="25"/>
        <v>0</v>
      </c>
      <c r="AN177" s="434">
        <f t="shared" si="25"/>
        <v>0</v>
      </c>
      <c r="AO177" s="435">
        <f t="shared" si="25"/>
        <v>0</v>
      </c>
      <c r="AP177" s="436">
        <f t="shared" si="25"/>
        <v>0</v>
      </c>
      <c r="AQ177" s="437">
        <f t="shared" si="25"/>
        <v>0</v>
      </c>
    </row>
    <row r="178" spans="1:43" ht="15.75" customHeight="1" thickBot="1">
      <c r="A178" s="270" t="str">
        <f ca="1">"     Send me 1 of each in range, all the same color per single set, Times No. Ranges at "&amp;SUBSTITUTE(ADDRESS(1,CELL("col",K177),4),"1","")&amp;CELL("row",K177)</f>
        <v xml:space="preserve">     Send me 1 of each in range, all the same color per single set, Times No. Ranges at K177</v>
      </c>
      <c r="B178" s="148"/>
      <c r="C178" s="148"/>
      <c r="D178" s="148"/>
      <c r="E178" s="148"/>
      <c r="F178" s="148"/>
      <c r="G178" s="148"/>
      <c r="H178" s="148"/>
      <c r="I178" s="148"/>
      <c r="J178" s="148"/>
      <c r="K178" s="151"/>
      <c r="L178" s="151"/>
      <c r="M178" s="151"/>
      <c r="N178" s="526" t="str">
        <f>$L$140</f>
        <v>U.S. Gym Price:</v>
      </c>
      <c r="O178" s="475">
        <f>ROUND(O177*(100%-$K$140),2)</f>
        <v>0</v>
      </c>
      <c r="P178" s="662" t="s">
        <v>189</v>
      </c>
      <c r="Q178" s="663"/>
      <c r="R178" s="664"/>
      <c r="S178" s="665">
        <f>IF(O178&gt;0,SUM(O177,-O178),0)</f>
        <v>0</v>
      </c>
      <c r="T178" s="666"/>
      <c r="U178" s="558">
        <f>COUNT(I117:I120)</f>
        <v>4</v>
      </c>
      <c r="V178" s="558">
        <f>SUM(I117:I120)</f>
        <v>17</v>
      </c>
      <c r="W178" s="152"/>
      <c r="X178" s="152"/>
      <c r="Y178" s="152"/>
      <c r="Z178" s="152"/>
      <c r="AA178" s="152"/>
      <c r="AB178" s="152"/>
      <c r="AC178" s="160"/>
    </row>
    <row r="179" spans="1:43" ht="15.75" customHeight="1" thickBot="1">
      <c r="A179" s="2"/>
      <c r="B179" s="2"/>
      <c r="C179" s="2"/>
      <c r="D179" s="2"/>
      <c r="E179" s="2"/>
      <c r="F179" s="2"/>
      <c r="G179" s="2"/>
      <c r="P179" s="2"/>
      <c r="Q179" s="2"/>
      <c r="R179" s="2"/>
      <c r="S179" s="2"/>
      <c r="T179" s="2"/>
      <c r="U179" s="2"/>
      <c r="V179" s="2"/>
      <c r="W179" s="2"/>
      <c r="X179" s="2"/>
      <c r="Y179" s="2"/>
      <c r="Z179" s="2"/>
      <c r="AA179" s="2"/>
      <c r="AB179" s="2"/>
      <c r="AC179" s="2"/>
    </row>
    <row r="180" spans="1:43" ht="15.75" customHeight="1">
      <c r="A180" s="137" t="s">
        <v>175</v>
      </c>
      <c r="B180" s="138"/>
      <c r="C180" s="138"/>
      <c r="D180" s="138"/>
      <c r="E180" s="418"/>
      <c r="F180" s="149"/>
      <c r="G180" s="138"/>
      <c r="H180" s="138"/>
      <c r="I180" s="555" t="str">
        <f>"(includes "&amp;U181&amp;" sets, "&amp;V181&amp;" holds)"</f>
        <v>(includes 7 sets, 34 holds)</v>
      </c>
      <c r="J180" s="139"/>
      <c r="K180" s="140">
        <f>SUM(Q180:AC180)</f>
        <v>0</v>
      </c>
      <c r="L180" s="141"/>
      <c r="M180" s="142">
        <f>SUM(M121:M127)</f>
        <v>1049</v>
      </c>
      <c r="N180" s="143"/>
      <c r="O180" s="144">
        <f>K180*M180</f>
        <v>0</v>
      </c>
      <c r="P180" s="35"/>
      <c r="Q180" s="161"/>
      <c r="R180" s="162"/>
      <c r="S180" s="163"/>
      <c r="T180" s="322"/>
      <c r="U180" s="164"/>
      <c r="V180" s="317"/>
      <c r="W180" s="165"/>
      <c r="X180" s="168"/>
      <c r="Y180" s="332"/>
      <c r="Z180" s="420"/>
      <c r="AA180" s="166"/>
      <c r="AB180" s="167"/>
      <c r="AC180" s="169"/>
      <c r="AE180" s="425">
        <f>$V181*Q180</f>
        <v>0</v>
      </c>
      <c r="AF180" s="426">
        <f t="shared" ref="AF180:AQ180" si="26">$V181*R180</f>
        <v>0</v>
      </c>
      <c r="AG180" s="427">
        <f t="shared" si="26"/>
        <v>0</v>
      </c>
      <c r="AH180" s="428">
        <f t="shared" si="26"/>
        <v>0</v>
      </c>
      <c r="AI180" s="429">
        <f t="shared" si="26"/>
        <v>0</v>
      </c>
      <c r="AJ180" s="430">
        <f t="shared" si="26"/>
        <v>0</v>
      </c>
      <c r="AK180" s="431">
        <f t="shared" si="26"/>
        <v>0</v>
      </c>
      <c r="AL180" s="432">
        <f t="shared" si="26"/>
        <v>0</v>
      </c>
      <c r="AM180" s="433">
        <f t="shared" si="26"/>
        <v>0</v>
      </c>
      <c r="AN180" s="434">
        <f t="shared" si="26"/>
        <v>0</v>
      </c>
      <c r="AO180" s="435">
        <f t="shared" si="26"/>
        <v>0</v>
      </c>
      <c r="AP180" s="436">
        <f t="shared" si="26"/>
        <v>0</v>
      </c>
      <c r="AQ180" s="437">
        <f t="shared" si="26"/>
        <v>0</v>
      </c>
    </row>
    <row r="181" spans="1:43" ht="15.75" customHeight="1" thickBot="1">
      <c r="A181" s="270" t="str">
        <f ca="1">"     Send me 1 of each in range, all the same color per single set, Times No. Ranges at "&amp;SUBSTITUTE(ADDRESS(1,CELL("col",K180),4),"1","")&amp;CELL("row",K180)</f>
        <v xml:space="preserve">     Send me 1 of each in range, all the same color per single set, Times No. Ranges at K180</v>
      </c>
      <c r="B181" s="148"/>
      <c r="C181" s="148"/>
      <c r="D181" s="148"/>
      <c r="E181" s="148"/>
      <c r="F181" s="148"/>
      <c r="G181" s="148"/>
      <c r="H181" s="148"/>
      <c r="I181" s="148"/>
      <c r="J181" s="148"/>
      <c r="K181" s="151"/>
      <c r="L181" s="151"/>
      <c r="M181" s="151"/>
      <c r="N181" s="526" t="str">
        <f>$L$140</f>
        <v>U.S. Gym Price:</v>
      </c>
      <c r="O181" s="475">
        <f>ROUND(O180*(100%-$K$140),2)</f>
        <v>0</v>
      </c>
      <c r="P181" s="662" t="s">
        <v>189</v>
      </c>
      <c r="Q181" s="663"/>
      <c r="R181" s="664"/>
      <c r="S181" s="665">
        <f>IF(O181&gt;0,SUM(O180,-O181),0)</f>
        <v>0</v>
      </c>
      <c r="T181" s="666"/>
      <c r="U181" s="558">
        <f>COUNT(I121:I127)</f>
        <v>7</v>
      </c>
      <c r="V181" s="558">
        <f>SUM(I121:I127)</f>
        <v>34</v>
      </c>
      <c r="W181" s="152"/>
      <c r="X181" s="152"/>
      <c r="Y181" s="152"/>
      <c r="Z181" s="152"/>
      <c r="AA181" s="152"/>
      <c r="AB181" s="152"/>
      <c r="AC181" s="160"/>
    </row>
    <row r="182" spans="1:43" ht="15.75" customHeight="1" thickBot="1">
      <c r="A182" s="2"/>
      <c r="B182" s="2"/>
      <c r="C182" s="2"/>
      <c r="D182" s="2"/>
      <c r="E182" s="2"/>
      <c r="F182" s="2"/>
      <c r="G182" s="2"/>
      <c r="P182" s="2"/>
      <c r="Q182" s="2"/>
      <c r="R182" s="2"/>
      <c r="S182" s="2"/>
      <c r="T182" s="2"/>
      <c r="U182" s="2"/>
      <c r="V182" s="2"/>
      <c r="W182" s="2"/>
      <c r="X182" s="2"/>
      <c r="Y182" s="2"/>
      <c r="Z182" s="2"/>
      <c r="AA182" s="2"/>
      <c r="AB182" s="2"/>
      <c r="AC182" s="2"/>
    </row>
    <row r="183" spans="1:43" ht="15.75" customHeight="1">
      <c r="A183" s="137" t="s">
        <v>176</v>
      </c>
      <c r="B183" s="138"/>
      <c r="C183" s="138"/>
      <c r="D183" s="138"/>
      <c r="E183" s="418"/>
      <c r="F183" s="149"/>
      <c r="G183" s="138"/>
      <c r="H183" s="138"/>
      <c r="I183" s="555" t="str">
        <f>"(includes "&amp;U184&amp;" sets, "&amp;V184&amp;" holds)"</f>
        <v>(includes 5 sets, 24 holds)</v>
      </c>
      <c r="J183" s="139"/>
      <c r="K183" s="140">
        <f>SUM(Q183:AC183)</f>
        <v>0</v>
      </c>
      <c r="L183" s="141"/>
      <c r="M183" s="142">
        <f>SUM(M128:M132)</f>
        <v>928</v>
      </c>
      <c r="N183" s="143"/>
      <c r="O183" s="144">
        <f>K183*M183</f>
        <v>0</v>
      </c>
      <c r="P183" s="35"/>
      <c r="Q183" s="161"/>
      <c r="R183" s="162"/>
      <c r="S183" s="163"/>
      <c r="T183" s="322"/>
      <c r="U183" s="164"/>
      <c r="V183" s="317"/>
      <c r="W183" s="165"/>
      <c r="X183" s="168"/>
      <c r="Y183" s="332"/>
      <c r="Z183" s="420"/>
      <c r="AA183" s="166"/>
      <c r="AB183" s="167"/>
      <c r="AC183" s="169"/>
      <c r="AE183" s="425">
        <f>$V184*Q183</f>
        <v>0</v>
      </c>
      <c r="AF183" s="426">
        <f t="shared" ref="AF183:AQ183" si="27">$V184*R183</f>
        <v>0</v>
      </c>
      <c r="AG183" s="427">
        <f t="shared" si="27"/>
        <v>0</v>
      </c>
      <c r="AH183" s="428">
        <f t="shared" si="27"/>
        <v>0</v>
      </c>
      <c r="AI183" s="429">
        <f t="shared" si="27"/>
        <v>0</v>
      </c>
      <c r="AJ183" s="430">
        <f t="shared" si="27"/>
        <v>0</v>
      </c>
      <c r="AK183" s="431">
        <f t="shared" si="27"/>
        <v>0</v>
      </c>
      <c r="AL183" s="432">
        <f t="shared" si="27"/>
        <v>0</v>
      </c>
      <c r="AM183" s="433">
        <f t="shared" si="27"/>
        <v>0</v>
      </c>
      <c r="AN183" s="434">
        <f t="shared" si="27"/>
        <v>0</v>
      </c>
      <c r="AO183" s="435">
        <f t="shared" si="27"/>
        <v>0</v>
      </c>
      <c r="AP183" s="436">
        <f t="shared" si="27"/>
        <v>0</v>
      </c>
      <c r="AQ183" s="437">
        <f t="shared" si="27"/>
        <v>0</v>
      </c>
    </row>
    <row r="184" spans="1:43" ht="15.75" customHeight="1" thickBot="1">
      <c r="A184" s="270" t="str">
        <f ca="1">"     Send me 1 of each in range, all the same color per single set, Times No. Ranges at "&amp;SUBSTITUTE(ADDRESS(1,CELL("col",K183),4),"1","")&amp;CELL("row",K183)</f>
        <v xml:space="preserve">     Send me 1 of each in range, all the same color per single set, Times No. Ranges at K183</v>
      </c>
      <c r="B184" s="148"/>
      <c r="C184" s="148"/>
      <c r="D184" s="148"/>
      <c r="E184" s="148"/>
      <c r="F184" s="148"/>
      <c r="G184" s="148"/>
      <c r="H184" s="148"/>
      <c r="I184" s="148"/>
      <c r="J184" s="148"/>
      <c r="K184" s="151"/>
      <c r="L184" s="151"/>
      <c r="M184" s="151"/>
      <c r="N184" s="526" t="str">
        <f>$L$140</f>
        <v>U.S. Gym Price:</v>
      </c>
      <c r="O184" s="475">
        <f>ROUND(O183*(100%-$K$140),2)</f>
        <v>0</v>
      </c>
      <c r="P184" s="662" t="s">
        <v>189</v>
      </c>
      <c r="Q184" s="663"/>
      <c r="R184" s="664"/>
      <c r="S184" s="665">
        <f>IF(O184&gt;0,SUM(O183,-O184),0)</f>
        <v>0</v>
      </c>
      <c r="T184" s="666"/>
      <c r="U184" s="558">
        <f>COUNT(I128:I132)</f>
        <v>5</v>
      </c>
      <c r="V184" s="558">
        <f>SUM(I128:I132)</f>
        <v>24</v>
      </c>
      <c r="W184" s="152"/>
      <c r="X184" s="152"/>
      <c r="Y184" s="152"/>
      <c r="Z184" s="152"/>
      <c r="AA184" s="152"/>
      <c r="AB184" s="152"/>
      <c r="AC184" s="160"/>
    </row>
    <row r="185" spans="1:43" ht="15.75" customHeight="1" thickBot="1">
      <c r="A185" s="2"/>
      <c r="B185" s="2"/>
      <c r="C185" s="2"/>
      <c r="D185" s="2"/>
      <c r="E185" s="2"/>
      <c r="F185" s="2"/>
      <c r="G185" s="2"/>
      <c r="P185" s="2"/>
      <c r="Q185" s="2"/>
      <c r="R185" s="2"/>
      <c r="S185" s="2"/>
      <c r="T185" s="2"/>
      <c r="U185" s="2"/>
      <c r="V185" s="2"/>
      <c r="W185" s="2"/>
      <c r="X185" s="2"/>
      <c r="Y185" s="2"/>
      <c r="Z185" s="2"/>
      <c r="AA185" s="2"/>
      <c r="AB185" s="2"/>
      <c r="AC185" s="2"/>
    </row>
    <row r="186" spans="1:43" ht="15.75" customHeight="1">
      <c r="A186" s="137" t="s">
        <v>145</v>
      </c>
      <c r="B186" s="138"/>
      <c r="C186" s="138"/>
      <c r="D186" s="138"/>
      <c r="E186" s="418"/>
      <c r="F186" s="149"/>
      <c r="G186" s="138"/>
      <c r="H186" s="138"/>
      <c r="I186" s="555" t="str">
        <f>"(includes "&amp;U187&amp;" sets, "&amp;V187&amp;" holds)"</f>
        <v>(includes 2 sets, 7 holds)</v>
      </c>
      <c r="J186" s="139"/>
      <c r="K186" s="140">
        <f>SUM(Q186:AC186)</f>
        <v>0</v>
      </c>
      <c r="L186" s="141"/>
      <c r="M186" s="142">
        <f>SUM(M134:M135)</f>
        <v>518</v>
      </c>
      <c r="N186" s="143"/>
      <c r="O186" s="144">
        <f>K186*M186</f>
        <v>0</v>
      </c>
      <c r="P186" s="35"/>
      <c r="Q186" s="161"/>
      <c r="R186" s="162"/>
      <c r="S186" s="163"/>
      <c r="T186" s="322"/>
      <c r="U186" s="164"/>
      <c r="V186" s="317"/>
      <c r="W186" s="165"/>
      <c r="X186" s="168"/>
      <c r="Y186" s="332"/>
      <c r="Z186" s="420"/>
      <c r="AA186" s="166"/>
      <c r="AB186" s="167"/>
      <c r="AC186" s="169"/>
      <c r="AE186" s="425">
        <f>$V187*Q186</f>
        <v>0</v>
      </c>
      <c r="AF186" s="426">
        <f t="shared" ref="AF186:AQ186" si="28">$V187*R186</f>
        <v>0</v>
      </c>
      <c r="AG186" s="427">
        <f t="shared" si="28"/>
        <v>0</v>
      </c>
      <c r="AH186" s="428">
        <f t="shared" si="28"/>
        <v>0</v>
      </c>
      <c r="AI186" s="429">
        <f t="shared" si="28"/>
        <v>0</v>
      </c>
      <c r="AJ186" s="430">
        <f t="shared" si="28"/>
        <v>0</v>
      </c>
      <c r="AK186" s="431">
        <f t="shared" si="28"/>
        <v>0</v>
      </c>
      <c r="AL186" s="432">
        <f t="shared" si="28"/>
        <v>0</v>
      </c>
      <c r="AM186" s="433">
        <f t="shared" si="28"/>
        <v>0</v>
      </c>
      <c r="AN186" s="434">
        <f t="shared" si="28"/>
        <v>0</v>
      </c>
      <c r="AO186" s="435">
        <f t="shared" si="28"/>
        <v>0</v>
      </c>
      <c r="AP186" s="436">
        <f t="shared" si="28"/>
        <v>0</v>
      </c>
      <c r="AQ186" s="437">
        <f t="shared" si="28"/>
        <v>0</v>
      </c>
    </row>
    <row r="187" spans="1:43" ht="15.75" customHeight="1" thickBot="1">
      <c r="A187" s="270" t="str">
        <f ca="1">"     Send me 1 of each in range, all the same color per single set, Times No. Ranges at "&amp;SUBSTITUTE(ADDRESS(1,CELL("col",K186),4),"1","")&amp;CELL("row",K186)</f>
        <v xml:space="preserve">     Send me 1 of each in range, all the same color per single set, Times No. Ranges at K186</v>
      </c>
      <c r="B187" s="148"/>
      <c r="C187" s="148"/>
      <c r="D187" s="148"/>
      <c r="E187" s="148"/>
      <c r="F187" s="148"/>
      <c r="G187" s="148"/>
      <c r="H187" s="148"/>
      <c r="I187" s="148"/>
      <c r="J187" s="148"/>
      <c r="K187" s="151"/>
      <c r="L187" s="151"/>
      <c r="M187" s="151"/>
      <c r="N187" s="526" t="str">
        <f>$L$140</f>
        <v>U.S. Gym Price:</v>
      </c>
      <c r="O187" s="475">
        <f>ROUND(O186*(100%-$K$140),2)</f>
        <v>0</v>
      </c>
      <c r="P187" s="662" t="s">
        <v>189</v>
      </c>
      <c r="Q187" s="663"/>
      <c r="R187" s="664"/>
      <c r="S187" s="665">
        <f>IF(O187&gt;0,SUM(O186,-O187),0)</f>
        <v>0</v>
      </c>
      <c r="T187" s="666"/>
      <c r="U187" s="558">
        <f>COUNT(I134:I135)</f>
        <v>2</v>
      </c>
      <c r="V187" s="558">
        <f>SUM(I134:I135)</f>
        <v>7</v>
      </c>
      <c r="W187" s="152"/>
      <c r="X187" s="152"/>
      <c r="Y187" s="152"/>
      <c r="Z187" s="152"/>
      <c r="AA187" s="152"/>
      <c r="AB187" s="152"/>
      <c r="AC187" s="160"/>
    </row>
    <row r="188" spans="1:43"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43"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43"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43"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43"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5.75" customHeight="1"/>
    <row r="383" spans="1:29" ht="15.75" customHeight="1"/>
    <row r="384" spans="1:29"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sheetData>
  <sheetProtection algorithmName="SHA-512" hashValue="DCF4Rc/N58Td/8ED6UYB1oELKFc36+buB5LfuJfrhy0seV7kR8mwer+Q0Dv4iPPE6fT2Do/gL0ZE86D/NSbzbA==" saltValue="npp1qNqUW02TdiUhMdZL9w==" spinCount="100000" sheet="1" selectLockedCells="1"/>
  <mergeCells count="180">
    <mergeCell ref="P181:R181"/>
    <mergeCell ref="S181:T181"/>
    <mergeCell ref="P184:R184"/>
    <mergeCell ref="S184:T184"/>
    <mergeCell ref="P187:R187"/>
    <mergeCell ref="S187:T187"/>
    <mergeCell ref="P166:R166"/>
    <mergeCell ref="S166:T166"/>
    <mergeCell ref="P169:R169"/>
    <mergeCell ref="S169:T169"/>
    <mergeCell ref="P172:R172"/>
    <mergeCell ref="S172:T172"/>
    <mergeCell ref="P175:R175"/>
    <mergeCell ref="S175:T175"/>
    <mergeCell ref="P178:R178"/>
    <mergeCell ref="S178:T178"/>
    <mergeCell ref="P151:R151"/>
    <mergeCell ref="S151:T151"/>
    <mergeCell ref="P154:R154"/>
    <mergeCell ref="S154:T154"/>
    <mergeCell ref="P157:R157"/>
    <mergeCell ref="S157:T157"/>
    <mergeCell ref="P160:R160"/>
    <mergeCell ref="S160:T160"/>
    <mergeCell ref="P163:R163"/>
    <mergeCell ref="S163:T163"/>
    <mergeCell ref="A140:J140"/>
    <mergeCell ref="L140:N140"/>
    <mergeCell ref="P140:R140"/>
    <mergeCell ref="S140:T140"/>
    <mergeCell ref="P145:R145"/>
    <mergeCell ref="S145:T145"/>
    <mergeCell ref="P148:R148"/>
    <mergeCell ref="S148:T148"/>
    <mergeCell ref="C133:F133"/>
    <mergeCell ref="C135:F135"/>
    <mergeCell ref="C121:F121"/>
    <mergeCell ref="C122:F122"/>
    <mergeCell ref="C123:F123"/>
    <mergeCell ref="C124:F124"/>
    <mergeCell ref="C125:F125"/>
    <mergeCell ref="C126:F126"/>
    <mergeCell ref="C127:F127"/>
    <mergeCell ref="C128:F128"/>
    <mergeCell ref="C129:F129"/>
    <mergeCell ref="C130:F130"/>
    <mergeCell ref="C134:F134"/>
    <mergeCell ref="C21:F21"/>
    <mergeCell ref="C22:F22"/>
    <mergeCell ref="C45:F45"/>
    <mergeCell ref="C46:F46"/>
    <mergeCell ref="C47:F47"/>
    <mergeCell ref="C131:F131"/>
    <mergeCell ref="C132:F132"/>
    <mergeCell ref="C117:F117"/>
    <mergeCell ref="C118:F118"/>
    <mergeCell ref="C119:F119"/>
    <mergeCell ref="C120:F120"/>
    <mergeCell ref="C114:F114"/>
    <mergeCell ref="C115:F115"/>
    <mergeCell ref="C116:F116"/>
    <mergeCell ref="C68:F68"/>
    <mergeCell ref="C107:F107"/>
    <mergeCell ref="C108:F108"/>
    <mergeCell ref="C109:F109"/>
    <mergeCell ref="C82:F82"/>
    <mergeCell ref="C83:F83"/>
    <mergeCell ref="C84:F84"/>
    <mergeCell ref="C85:F85"/>
    <mergeCell ref="C79:F79"/>
    <mergeCell ref="C80:F80"/>
    <mergeCell ref="C106:F106"/>
    <mergeCell ref="C73:F73"/>
    <mergeCell ref="C74:F74"/>
    <mergeCell ref="C75:F75"/>
    <mergeCell ref="C76:F76"/>
    <mergeCell ref="C77:F77"/>
    <mergeCell ref="C78:F78"/>
    <mergeCell ref="C94:F94"/>
    <mergeCell ref="C95:F95"/>
    <mergeCell ref="C86:F86"/>
    <mergeCell ref="A6:A7"/>
    <mergeCell ref="C81:F81"/>
    <mergeCell ref="C87:F87"/>
    <mergeCell ref="C88:F88"/>
    <mergeCell ref="C89:F89"/>
    <mergeCell ref="C90:F90"/>
    <mergeCell ref="C91:F91"/>
    <mergeCell ref="C92:F92"/>
    <mergeCell ref="C93:F93"/>
    <mergeCell ref="B6:C7"/>
    <mergeCell ref="C35:F35"/>
    <mergeCell ref="C36:F36"/>
    <mergeCell ref="C37:F37"/>
    <mergeCell ref="C38:F38"/>
    <mergeCell ref="C39:F39"/>
    <mergeCell ref="C40:F40"/>
    <mergeCell ref="C71:F71"/>
    <mergeCell ref="C72:F72"/>
    <mergeCell ref="C41:F41"/>
    <mergeCell ref="C42:F42"/>
    <mergeCell ref="C43:F43"/>
    <mergeCell ref="C69:F69"/>
    <mergeCell ref="C70:F70"/>
    <mergeCell ref="C44:F44"/>
    <mergeCell ref="I5:O5"/>
    <mergeCell ref="C8:F8"/>
    <mergeCell ref="C10:F10"/>
    <mergeCell ref="C12:F12"/>
    <mergeCell ref="I173:O173"/>
    <mergeCell ref="G176:O176"/>
    <mergeCell ref="C98:E98"/>
    <mergeCell ref="C99:E99"/>
    <mergeCell ref="C101:F101"/>
    <mergeCell ref="C103:F103"/>
    <mergeCell ref="C104:F104"/>
    <mergeCell ref="C105:F105"/>
    <mergeCell ref="C100:E100"/>
    <mergeCell ref="C102:F102"/>
    <mergeCell ref="C110:F110"/>
    <mergeCell ref="C111:F111"/>
    <mergeCell ref="C112:F112"/>
    <mergeCell ref="C113:F113"/>
    <mergeCell ref="C136:F136"/>
    <mergeCell ref="C97:F97"/>
    <mergeCell ref="C96:F96"/>
    <mergeCell ref="B5:C5"/>
    <mergeCell ref="C52:F52"/>
    <mergeCell ref="C53:F53"/>
    <mergeCell ref="P1:R1"/>
    <mergeCell ref="S1:W1"/>
    <mergeCell ref="I2:O2"/>
    <mergeCell ref="S2:W2"/>
    <mergeCell ref="B3:C3"/>
    <mergeCell ref="I3:O3"/>
    <mergeCell ref="I4:O4"/>
    <mergeCell ref="I1:O1"/>
    <mergeCell ref="B4:C4"/>
    <mergeCell ref="I6:L6"/>
    <mergeCell ref="N6:O6"/>
    <mergeCell ref="I7:M7"/>
    <mergeCell ref="C19:F19"/>
    <mergeCell ref="C32:F32"/>
    <mergeCell ref="C33:F33"/>
    <mergeCell ref="C34:F34"/>
    <mergeCell ref="C13:F13"/>
    <mergeCell ref="C14:F14"/>
    <mergeCell ref="C16:F16"/>
    <mergeCell ref="C17:F17"/>
    <mergeCell ref="C18:F18"/>
    <mergeCell ref="C25:F25"/>
    <mergeCell ref="C26:F26"/>
    <mergeCell ref="C27:F27"/>
    <mergeCell ref="C28:F28"/>
    <mergeCell ref="C29:F29"/>
    <mergeCell ref="C30:F30"/>
    <mergeCell ref="C31:F31"/>
    <mergeCell ref="C23:F23"/>
    <mergeCell ref="C15:F15"/>
    <mergeCell ref="C11:F11"/>
    <mergeCell ref="C24:F24"/>
    <mergeCell ref="C20:F20"/>
    <mergeCell ref="C48:F48"/>
    <mergeCell ref="C49:F49"/>
    <mergeCell ref="C50:F50"/>
    <mergeCell ref="C51:F51"/>
    <mergeCell ref="C64:F64"/>
    <mergeCell ref="C65:F65"/>
    <mergeCell ref="C66:F66"/>
    <mergeCell ref="C67:F67"/>
    <mergeCell ref="C61:F61"/>
    <mergeCell ref="C62:F62"/>
    <mergeCell ref="C63:F63"/>
    <mergeCell ref="C54:F54"/>
    <mergeCell ref="C55:F55"/>
    <mergeCell ref="C56:F56"/>
    <mergeCell ref="C57:F57"/>
    <mergeCell ref="C58:F58"/>
    <mergeCell ref="C59:F59"/>
    <mergeCell ref="C60:F60"/>
  </mergeCells>
  <printOptions horizontalCentered="1"/>
  <pageMargins left="0.2" right="0.2" top="0.3" bottom="0.3" header="0.15" footer="0.15"/>
  <pageSetup scale="62" orientation="landscape" r:id="rId1"/>
  <headerFooter>
    <oddHeader>&amp;RJanuary 1, 2023
US Gym</oddHeader>
    <oddFooter>&amp;Cp &amp;P/&amp;N</oddFooter>
  </headerFooter>
  <rowBreaks count="1" manualBreakCount="1">
    <brk id="148" max="28" man="1"/>
  </rowBreaks>
  <ignoredErrors>
    <ignoredError sqref="M147 M150 M153 M156 M159 M162 M165 M168 M174 M177 M180 M183 M186 M171 U154:V154 U151:V151 U148:V148 U157:V157 U160:V160 U163:V163 U166:V166 U169:V169 U172:V172 U175:V175 U178:V178 U181:V181 U184:V184 U187:V18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D704A-7E6D-4B19-A44E-EFDD7DC4BF6C}">
  <dimension ref="A1:X941"/>
  <sheetViews>
    <sheetView showGridLines="0" zoomScaleNormal="100" workbookViewId="0">
      <pane xSplit="12" ySplit="8" topLeftCell="M9" activePane="bottomRight" state="frozen"/>
      <selection pane="topRight" activeCell="M1" sqref="M1"/>
      <selection pane="bottomLeft" activeCell="A9" sqref="A9"/>
      <selection pane="bottomRight" activeCell="N10" sqref="N10"/>
    </sheetView>
  </sheetViews>
  <sheetFormatPr defaultColWidth="14.44140625" defaultRowHeight="12.3"/>
  <cols>
    <col min="1" max="1" width="11.83203125" customWidth="1"/>
    <col min="2" max="2" width="18.5546875" customWidth="1"/>
    <col min="3" max="4" width="7.44140625" customWidth="1"/>
    <col min="5" max="5" width="0.5546875" customWidth="1"/>
    <col min="6" max="6" width="14.44140625" customWidth="1"/>
    <col min="7" max="7" width="1" customWidth="1"/>
    <col min="8" max="8" width="10.1640625" customWidth="1"/>
    <col min="9" max="9" width="1" customWidth="1"/>
    <col min="10" max="10" width="10.44140625" customWidth="1"/>
    <col min="11" max="11" width="1" customWidth="1"/>
    <col min="12" max="12" width="17.44140625" customWidth="1"/>
    <col min="13" max="13" width="1.5546875" customWidth="1"/>
    <col min="14" max="24" width="8.5546875" customWidth="1"/>
  </cols>
  <sheetData>
    <row r="1" spans="1:24" ht="15.75" customHeight="1">
      <c r="B1" s="1" t="s">
        <v>0</v>
      </c>
      <c r="C1" s="2"/>
      <c r="G1" s="180"/>
      <c r="H1" s="180"/>
      <c r="I1" s="180"/>
      <c r="J1" s="180"/>
      <c r="K1" s="180"/>
      <c r="L1" s="180"/>
      <c r="M1" s="679"/>
      <c r="N1" s="602"/>
      <c r="O1" s="602"/>
      <c r="P1" s="601"/>
      <c r="Q1" s="602"/>
      <c r="R1" s="602"/>
      <c r="T1" s="2"/>
      <c r="U1" s="2"/>
      <c r="V1" s="2"/>
      <c r="W1" s="2"/>
      <c r="X1" s="2"/>
    </row>
    <row r="2" spans="1:24" ht="15.75" customHeight="1">
      <c r="B2" s="5"/>
      <c r="G2" s="5"/>
      <c r="H2" s="5"/>
      <c r="I2" s="5"/>
      <c r="J2" s="5"/>
      <c r="K2" s="5"/>
      <c r="L2" s="5"/>
      <c r="M2" s="2"/>
      <c r="N2" s="2"/>
      <c r="O2" s="7"/>
      <c r="P2" s="602"/>
      <c r="Q2" s="602"/>
      <c r="R2" s="602"/>
      <c r="T2" s="2"/>
      <c r="U2" s="2"/>
      <c r="V2" s="2"/>
      <c r="W2" s="2"/>
      <c r="X2" s="2"/>
    </row>
    <row r="3" spans="1:24" ht="15.75" customHeight="1">
      <c r="A3" s="183" t="s">
        <v>9</v>
      </c>
      <c r="B3" s="2"/>
      <c r="E3" s="2"/>
      <c r="F3" s="5"/>
      <c r="G3" s="5"/>
      <c r="H3" s="5"/>
      <c r="I3" s="5"/>
      <c r="J3" s="5"/>
      <c r="K3" s="5"/>
      <c r="L3" s="5"/>
      <c r="M3" s="2"/>
      <c r="N3" s="2"/>
      <c r="O3" s="8"/>
      <c r="P3" s="2"/>
      <c r="Q3" s="2"/>
      <c r="R3" s="2"/>
      <c r="S3" s="2"/>
      <c r="T3" s="2"/>
      <c r="U3" s="2"/>
      <c r="V3" s="2"/>
      <c r="W3" s="2"/>
      <c r="X3" s="2"/>
    </row>
    <row r="4" spans="1:24" ht="15.75" customHeight="1">
      <c r="A4" s="181" t="s">
        <v>77</v>
      </c>
      <c r="B4" s="182" t="s">
        <v>78</v>
      </c>
      <c r="E4" s="2"/>
      <c r="F4" s="5"/>
      <c r="G4" s="5"/>
      <c r="H4" s="5"/>
      <c r="I4" s="5"/>
      <c r="J4" s="5"/>
      <c r="K4" s="5"/>
      <c r="L4" s="5"/>
      <c r="M4" s="2"/>
      <c r="N4" s="2"/>
      <c r="O4" s="8"/>
      <c r="P4" s="9"/>
      <c r="Q4" s="2"/>
      <c r="R4" s="2"/>
      <c r="S4" s="2"/>
      <c r="T4" s="2"/>
      <c r="U4" s="2"/>
      <c r="V4" s="2"/>
      <c r="W4" s="2"/>
      <c r="X4" s="2"/>
    </row>
    <row r="5" spans="1:24" ht="15" customHeight="1">
      <c r="B5" s="185" t="s">
        <v>81</v>
      </c>
      <c r="E5" s="2"/>
      <c r="F5" s="5"/>
      <c r="G5" s="5"/>
      <c r="H5" s="5"/>
      <c r="I5" s="5"/>
      <c r="J5" s="5"/>
      <c r="K5" s="5"/>
      <c r="L5" s="5"/>
      <c r="M5" s="2"/>
      <c r="N5" s="2"/>
      <c r="O5" s="2"/>
      <c r="P5" s="9"/>
      <c r="Q5" s="2"/>
      <c r="R5" s="2"/>
      <c r="S5" s="2"/>
      <c r="T5" s="2"/>
      <c r="U5" s="2"/>
      <c r="V5" s="2"/>
      <c r="W5" s="2"/>
      <c r="X5" s="2"/>
    </row>
    <row r="6" spans="1:24" ht="15.75" customHeight="1">
      <c r="A6" s="181" t="s">
        <v>76</v>
      </c>
      <c r="B6" s="182" t="s">
        <v>80</v>
      </c>
      <c r="E6" s="2"/>
      <c r="F6" s="5"/>
      <c r="G6" s="5"/>
      <c r="H6" s="5"/>
      <c r="I6" s="5"/>
      <c r="J6" s="5"/>
      <c r="K6" s="5"/>
      <c r="L6" s="5"/>
      <c r="M6" s="2"/>
      <c r="N6" s="2"/>
      <c r="O6" s="2"/>
      <c r="P6" s="11"/>
      <c r="Q6" s="2"/>
      <c r="R6" s="2"/>
      <c r="S6" s="2"/>
      <c r="T6" s="2"/>
      <c r="U6" s="2"/>
      <c r="V6" s="2"/>
      <c r="W6" s="2"/>
      <c r="X6" s="2"/>
    </row>
    <row r="7" spans="1:24" ht="15.75" customHeight="1">
      <c r="A7" s="2"/>
      <c r="B7" s="184" t="s">
        <v>79</v>
      </c>
      <c r="F7" s="5"/>
      <c r="G7" s="5"/>
      <c r="H7" s="5"/>
      <c r="I7" s="5"/>
      <c r="J7" s="5"/>
      <c r="K7" s="5"/>
      <c r="L7" s="5"/>
      <c r="M7" s="2"/>
      <c r="N7" s="2"/>
      <c r="O7" s="2"/>
      <c r="Q7" s="2"/>
      <c r="R7" s="2"/>
      <c r="S7" s="2"/>
      <c r="T7" s="2"/>
      <c r="U7" s="2"/>
      <c r="V7" s="2"/>
      <c r="W7" s="2"/>
      <c r="X7" s="2"/>
    </row>
    <row r="8" spans="1:24" ht="36.9">
      <c r="A8" s="17" t="s">
        <v>21</v>
      </c>
      <c r="B8" s="680" t="s">
        <v>83</v>
      </c>
      <c r="C8" s="681"/>
      <c r="D8" s="681"/>
      <c r="E8" s="575"/>
      <c r="F8" s="18" t="s">
        <v>84</v>
      </c>
      <c r="G8" s="186"/>
      <c r="H8" s="20" t="s">
        <v>85</v>
      </c>
      <c r="I8" s="186"/>
      <c r="J8" s="20" t="s">
        <v>86</v>
      </c>
      <c r="K8" s="186"/>
      <c r="L8" s="18" t="s">
        <v>28</v>
      </c>
      <c r="M8" s="23"/>
      <c r="N8" s="338" t="s">
        <v>107</v>
      </c>
      <c r="O8" s="210" t="s">
        <v>108</v>
      </c>
      <c r="P8" s="225" t="s">
        <v>114</v>
      </c>
      <c r="Q8" s="226" t="s">
        <v>109</v>
      </c>
      <c r="R8" s="230" t="s">
        <v>110</v>
      </c>
      <c r="S8" s="355" t="s">
        <v>160</v>
      </c>
      <c r="T8" s="279" t="s">
        <v>111</v>
      </c>
      <c r="U8" s="234" t="s">
        <v>112</v>
      </c>
      <c r="V8" s="343" t="s">
        <v>159</v>
      </c>
      <c r="W8" s="339" t="s">
        <v>113</v>
      </c>
      <c r="X8" s="349" t="s">
        <v>161</v>
      </c>
    </row>
    <row r="9" spans="1:24" ht="6.75" customHeight="1" thickBot="1">
      <c r="A9" s="305"/>
      <c r="B9" s="676"/>
      <c r="C9" s="677"/>
      <c r="D9" s="677"/>
      <c r="E9" s="678"/>
      <c r="F9" s="202"/>
      <c r="G9" s="202"/>
      <c r="H9" s="202"/>
      <c r="I9" s="202"/>
      <c r="J9" s="202"/>
      <c r="K9" s="202"/>
      <c r="L9" s="202"/>
      <c r="M9" s="202"/>
      <c r="N9" s="203"/>
      <c r="O9" s="208"/>
      <c r="P9" s="219"/>
      <c r="Q9" s="227"/>
      <c r="R9" s="231"/>
      <c r="S9" s="356"/>
      <c r="T9" s="280"/>
      <c r="U9" s="235"/>
      <c r="V9" s="344"/>
      <c r="W9" s="238"/>
      <c r="X9" s="350"/>
    </row>
    <row r="10" spans="1:24" ht="15.75" customHeight="1">
      <c r="A10" s="306"/>
      <c r="B10" s="682" t="s">
        <v>89</v>
      </c>
      <c r="C10" s="683"/>
      <c r="D10" s="683"/>
      <c r="E10" s="684"/>
      <c r="F10" s="198" t="s">
        <v>97</v>
      </c>
      <c r="G10" s="199"/>
      <c r="H10" s="198">
        <f t="shared" ref="H10:H19" si="0">SUM(N10:X10)</f>
        <v>0</v>
      </c>
      <c r="I10" s="192"/>
      <c r="J10" s="200">
        <v>181.33</v>
      </c>
      <c r="K10" s="192"/>
      <c r="L10" s="201">
        <f t="shared" ref="L10:L19" si="1">H10*J10</f>
        <v>0</v>
      </c>
      <c r="M10" s="192"/>
      <c r="N10" s="204"/>
      <c r="O10" s="240"/>
      <c r="P10" s="220"/>
      <c r="Q10" s="242"/>
      <c r="R10" s="243"/>
      <c r="S10" s="357"/>
      <c r="T10" s="282"/>
      <c r="U10" s="246"/>
      <c r="V10" s="345"/>
      <c r="W10" s="340"/>
      <c r="X10" s="351"/>
    </row>
    <row r="11" spans="1:24" ht="15.75" customHeight="1">
      <c r="A11" s="307"/>
      <c r="B11" s="673" t="s">
        <v>90</v>
      </c>
      <c r="C11" s="674"/>
      <c r="D11" s="674"/>
      <c r="E11" s="675"/>
      <c r="F11" s="187" t="s">
        <v>98</v>
      </c>
      <c r="G11" s="188"/>
      <c r="H11" s="187">
        <f t="shared" si="0"/>
        <v>0</v>
      </c>
      <c r="I11" s="43"/>
      <c r="J11" s="189">
        <v>171.25</v>
      </c>
      <c r="K11" s="43"/>
      <c r="L11" s="190">
        <f t="shared" si="1"/>
        <v>0</v>
      </c>
      <c r="M11" s="43"/>
      <c r="N11" s="205"/>
      <c r="O11" s="241"/>
      <c r="P11" s="221"/>
      <c r="Q11" s="244"/>
      <c r="R11" s="245"/>
      <c r="S11" s="358"/>
      <c r="T11" s="283"/>
      <c r="U11" s="247"/>
      <c r="V11" s="346"/>
      <c r="W11" s="341"/>
      <c r="X11" s="352"/>
    </row>
    <row r="12" spans="1:24" ht="15.75" customHeight="1">
      <c r="A12" s="307"/>
      <c r="B12" s="673" t="s">
        <v>87</v>
      </c>
      <c r="C12" s="674"/>
      <c r="D12" s="674"/>
      <c r="E12" s="675"/>
      <c r="F12" s="187" t="s">
        <v>99</v>
      </c>
      <c r="G12" s="188"/>
      <c r="H12" s="187">
        <f t="shared" si="0"/>
        <v>0</v>
      </c>
      <c r="I12" s="43"/>
      <c r="J12" s="189">
        <v>173.39</v>
      </c>
      <c r="K12" s="43"/>
      <c r="L12" s="190">
        <f t="shared" si="1"/>
        <v>0</v>
      </c>
      <c r="M12" s="43"/>
      <c r="N12" s="205"/>
      <c r="O12" s="241"/>
      <c r="P12" s="221"/>
      <c r="Q12" s="244"/>
      <c r="R12" s="245"/>
      <c r="S12" s="358"/>
      <c r="T12" s="283"/>
      <c r="U12" s="247"/>
      <c r="V12" s="346"/>
      <c r="W12" s="341"/>
      <c r="X12" s="352"/>
    </row>
    <row r="13" spans="1:24" ht="15.75" customHeight="1">
      <c r="A13" s="307"/>
      <c r="B13" s="673" t="s">
        <v>88</v>
      </c>
      <c r="C13" s="674"/>
      <c r="D13" s="674"/>
      <c r="E13" s="675"/>
      <c r="F13" s="187" t="s">
        <v>100</v>
      </c>
      <c r="G13" s="188"/>
      <c r="H13" s="187">
        <f t="shared" si="0"/>
        <v>0</v>
      </c>
      <c r="I13" s="43"/>
      <c r="J13" s="189">
        <v>137.69</v>
      </c>
      <c r="K13" s="43"/>
      <c r="L13" s="190">
        <f t="shared" si="1"/>
        <v>0</v>
      </c>
      <c r="M13" s="43"/>
      <c r="N13" s="205"/>
      <c r="O13" s="241"/>
      <c r="P13" s="221"/>
      <c r="Q13" s="244"/>
      <c r="R13" s="245"/>
      <c r="S13" s="358"/>
      <c r="T13" s="451"/>
      <c r="U13" s="247"/>
      <c r="V13" s="346"/>
      <c r="W13" s="341"/>
      <c r="X13" s="352"/>
    </row>
    <row r="14" spans="1:24" ht="15.75" customHeight="1">
      <c r="A14" s="307"/>
      <c r="B14" s="673" t="s">
        <v>91</v>
      </c>
      <c r="C14" s="674"/>
      <c r="D14" s="674"/>
      <c r="E14" s="675"/>
      <c r="F14" s="191" t="s">
        <v>101</v>
      </c>
      <c r="G14" s="188"/>
      <c r="H14" s="187">
        <f t="shared" si="0"/>
        <v>0</v>
      </c>
      <c r="I14" s="43"/>
      <c r="J14" s="189">
        <v>195.95</v>
      </c>
      <c r="K14" s="43"/>
      <c r="L14" s="190">
        <f t="shared" si="1"/>
        <v>0</v>
      </c>
      <c r="M14" s="43"/>
      <c r="N14" s="205"/>
      <c r="O14" s="241"/>
      <c r="P14" s="221"/>
      <c r="Q14" s="244"/>
      <c r="R14" s="245"/>
      <c r="S14" s="358"/>
      <c r="T14" s="451"/>
      <c r="U14" s="247"/>
      <c r="V14" s="346"/>
      <c r="W14" s="341"/>
      <c r="X14" s="352"/>
    </row>
    <row r="15" spans="1:24" ht="15.75" customHeight="1">
      <c r="A15" s="307"/>
      <c r="B15" s="673" t="s">
        <v>92</v>
      </c>
      <c r="C15" s="674"/>
      <c r="D15" s="674"/>
      <c r="E15" s="675"/>
      <c r="F15" s="191" t="s">
        <v>102</v>
      </c>
      <c r="G15" s="188"/>
      <c r="H15" s="187">
        <f t="shared" si="0"/>
        <v>0</v>
      </c>
      <c r="I15" s="43"/>
      <c r="J15" s="189">
        <v>186.79</v>
      </c>
      <c r="K15" s="43"/>
      <c r="L15" s="190">
        <f t="shared" si="1"/>
        <v>0</v>
      </c>
      <c r="M15" s="43"/>
      <c r="N15" s="205"/>
      <c r="O15" s="241"/>
      <c r="P15" s="221"/>
      <c r="Q15" s="244"/>
      <c r="R15" s="245"/>
      <c r="S15" s="358"/>
      <c r="T15" s="451"/>
      <c r="U15" s="247"/>
      <c r="V15" s="346"/>
      <c r="W15" s="341"/>
      <c r="X15" s="352"/>
    </row>
    <row r="16" spans="1:24" ht="15.75" customHeight="1">
      <c r="A16" s="307"/>
      <c r="B16" s="673" t="s">
        <v>93</v>
      </c>
      <c r="C16" s="674"/>
      <c r="D16" s="674"/>
      <c r="E16" s="675"/>
      <c r="F16" s="187" t="s">
        <v>103</v>
      </c>
      <c r="G16" s="188"/>
      <c r="H16" s="187">
        <f t="shared" si="0"/>
        <v>0</v>
      </c>
      <c r="I16" s="43"/>
      <c r="J16" s="189">
        <v>155.22</v>
      </c>
      <c r="K16" s="43"/>
      <c r="L16" s="190">
        <f t="shared" si="1"/>
        <v>0</v>
      </c>
      <c r="M16" s="43"/>
      <c r="N16" s="205"/>
      <c r="O16" s="241"/>
      <c r="P16" s="221"/>
      <c r="Q16" s="244"/>
      <c r="R16" s="245"/>
      <c r="S16" s="358"/>
      <c r="T16" s="451"/>
      <c r="U16" s="247"/>
      <c r="V16" s="346"/>
      <c r="W16" s="341"/>
      <c r="X16" s="352"/>
    </row>
    <row r="17" spans="1:24" ht="15.75" customHeight="1">
      <c r="A17" s="307"/>
      <c r="B17" s="673" t="s">
        <v>94</v>
      </c>
      <c r="C17" s="674"/>
      <c r="D17" s="674"/>
      <c r="E17" s="675"/>
      <c r="F17" s="187" t="s">
        <v>104</v>
      </c>
      <c r="G17" s="188"/>
      <c r="H17" s="187">
        <f t="shared" si="0"/>
        <v>0</v>
      </c>
      <c r="I17" s="43"/>
      <c r="J17" s="189">
        <v>160.86000000000001</v>
      </c>
      <c r="K17" s="43"/>
      <c r="L17" s="190">
        <f t="shared" si="1"/>
        <v>0</v>
      </c>
      <c r="M17" s="43"/>
      <c r="N17" s="205"/>
      <c r="O17" s="241"/>
      <c r="P17" s="221"/>
      <c r="Q17" s="244"/>
      <c r="R17" s="245"/>
      <c r="S17" s="358"/>
      <c r="T17" s="451"/>
      <c r="U17" s="247"/>
      <c r="V17" s="346"/>
      <c r="W17" s="341"/>
      <c r="X17" s="352"/>
    </row>
    <row r="18" spans="1:24" ht="15.75" customHeight="1">
      <c r="A18" s="307"/>
      <c r="B18" s="673" t="s">
        <v>95</v>
      </c>
      <c r="C18" s="674"/>
      <c r="D18" s="674"/>
      <c r="E18" s="675"/>
      <c r="F18" s="191" t="s">
        <v>105</v>
      </c>
      <c r="G18" s="188"/>
      <c r="H18" s="187">
        <f t="shared" si="0"/>
        <v>0</v>
      </c>
      <c r="I18" s="43"/>
      <c r="J18" s="189">
        <v>199.95</v>
      </c>
      <c r="K18" s="43"/>
      <c r="L18" s="190">
        <f t="shared" si="1"/>
        <v>0</v>
      </c>
      <c r="M18" s="43"/>
      <c r="N18" s="205"/>
      <c r="O18" s="241"/>
      <c r="P18" s="221"/>
      <c r="Q18" s="244"/>
      <c r="R18" s="245"/>
      <c r="S18" s="358"/>
      <c r="T18" s="451"/>
      <c r="U18" s="247"/>
      <c r="V18" s="346"/>
      <c r="W18" s="341"/>
      <c r="X18" s="352"/>
    </row>
    <row r="19" spans="1:24" ht="15.75" customHeight="1">
      <c r="A19" s="307"/>
      <c r="B19" s="673" t="s">
        <v>96</v>
      </c>
      <c r="C19" s="674"/>
      <c r="D19" s="674"/>
      <c r="E19" s="675"/>
      <c r="F19" s="191" t="s">
        <v>106</v>
      </c>
      <c r="G19" s="188"/>
      <c r="H19" s="187">
        <f t="shared" si="0"/>
        <v>0</v>
      </c>
      <c r="I19" s="43"/>
      <c r="J19" s="189">
        <v>191.66</v>
      </c>
      <c r="K19" s="43"/>
      <c r="L19" s="190">
        <f t="shared" si="1"/>
        <v>0</v>
      </c>
      <c r="M19" s="43"/>
      <c r="N19" s="205"/>
      <c r="O19" s="241"/>
      <c r="P19" s="221"/>
      <c r="Q19" s="244"/>
      <c r="R19" s="245"/>
      <c r="S19" s="358"/>
      <c r="T19" s="451"/>
      <c r="U19" s="247"/>
      <c r="V19" s="346"/>
      <c r="W19" s="341"/>
      <c r="X19" s="352"/>
    </row>
    <row r="20" spans="1:24" ht="7" customHeight="1">
      <c r="A20" s="306"/>
      <c r="B20" s="194"/>
      <c r="C20" s="195"/>
      <c r="D20" s="196"/>
      <c r="E20" s="194"/>
      <c r="F20" s="197"/>
      <c r="G20" s="193"/>
      <c r="H20" s="192"/>
      <c r="I20" s="192"/>
      <c r="J20" s="193"/>
      <c r="K20" s="192"/>
      <c r="L20" s="192"/>
      <c r="M20" s="55"/>
      <c r="N20" s="206"/>
      <c r="O20" s="209"/>
      <c r="P20" s="222"/>
      <c r="Q20" s="228"/>
      <c r="R20" s="232"/>
      <c r="S20" s="359"/>
      <c r="T20" s="284"/>
      <c r="U20" s="236"/>
      <c r="V20" s="347"/>
      <c r="W20" s="239"/>
      <c r="X20" s="353"/>
    </row>
    <row r="21" spans="1:24" ht="22.5" customHeight="1" thickBot="1">
      <c r="A21" s="116" t="s">
        <v>74</v>
      </c>
      <c r="B21" s="117"/>
      <c r="C21" s="117"/>
      <c r="D21" s="117"/>
      <c r="E21" s="117"/>
      <c r="F21" s="118"/>
      <c r="G21" s="120"/>
      <c r="H21" s="121">
        <f>SUM(H10:H19)</f>
        <v>0</v>
      </c>
      <c r="I21" s="122"/>
      <c r="J21" s="123">
        <f>IF(H21&gt;0,L21/H21,0)</f>
        <v>0</v>
      </c>
      <c r="K21" s="122"/>
      <c r="L21" s="124">
        <f>SUM(L10:L19)</f>
        <v>0</v>
      </c>
      <c r="M21" s="125"/>
      <c r="N21" s="207">
        <f t="shared" ref="N21:W21" si="2">SUM(N10:N19)</f>
        <v>0</v>
      </c>
      <c r="O21" s="224">
        <f t="shared" si="2"/>
        <v>0</v>
      </c>
      <c r="P21" s="223">
        <f t="shared" si="2"/>
        <v>0</v>
      </c>
      <c r="Q21" s="229">
        <f t="shared" si="2"/>
        <v>0</v>
      </c>
      <c r="R21" s="233">
        <f t="shared" si="2"/>
        <v>0</v>
      </c>
      <c r="S21" s="360">
        <f t="shared" si="2"/>
        <v>0</v>
      </c>
      <c r="T21" s="281">
        <f t="shared" si="2"/>
        <v>0</v>
      </c>
      <c r="U21" s="237">
        <f t="shared" si="2"/>
        <v>0</v>
      </c>
      <c r="V21" s="348">
        <f t="shared" si="2"/>
        <v>0</v>
      </c>
      <c r="W21" s="342">
        <f t="shared" si="2"/>
        <v>0</v>
      </c>
      <c r="X21" s="354">
        <f>SUM(X9:X19)</f>
        <v>0</v>
      </c>
    </row>
    <row r="22" spans="1:24" ht="7" customHeight="1" thickBot="1">
      <c r="B22" s="2"/>
      <c r="C22" s="2"/>
      <c r="D22" s="2"/>
      <c r="E22" s="2"/>
      <c r="F22" s="2"/>
      <c r="G22" s="2"/>
      <c r="H22" s="2"/>
      <c r="I22" s="135"/>
      <c r="J22" s="7"/>
      <c r="K22" s="135"/>
      <c r="L22" s="135"/>
      <c r="M22" s="135"/>
      <c r="N22" s="2"/>
      <c r="O22" s="2"/>
      <c r="P22" s="2"/>
      <c r="Q22" s="2"/>
      <c r="R22" s="2"/>
      <c r="S22" s="2"/>
      <c r="T22" s="2"/>
      <c r="U22" s="2"/>
      <c r="V22" s="2"/>
      <c r="W22" s="2"/>
      <c r="X22" s="2"/>
    </row>
    <row r="23" spans="1:24" ht="26.1" customHeight="1" thickBot="1">
      <c r="A23" s="688" t="str">
        <f>'HOLD BUY Sheet'!$A$140</f>
        <v>U.S. GYM DISCOUNT:</v>
      </c>
      <c r="B23" s="689"/>
      <c r="C23" s="689"/>
      <c r="D23" s="689"/>
      <c r="E23" s="689"/>
      <c r="F23" s="689"/>
      <c r="G23" s="690"/>
      <c r="H23" s="476">
        <f>'HOLD BUY Sheet'!$K$140</f>
        <v>0.24</v>
      </c>
      <c r="I23" s="685" t="str">
        <f>'HOLD BUY Sheet'!$L$140</f>
        <v>U.S. Gym Price:</v>
      </c>
      <c r="J23" s="686"/>
      <c r="K23" s="687"/>
      <c r="L23" s="477">
        <f>ROUND(L21*(100%-$H$23),2)</f>
        <v>0</v>
      </c>
      <c r="M23" s="662" t="s">
        <v>189</v>
      </c>
      <c r="N23" s="663"/>
      <c r="O23" s="664"/>
      <c r="P23" s="665">
        <f>IF(L23&gt;0,SUM(L21,-L23),0)</f>
        <v>0</v>
      </c>
      <c r="Q23" s="666"/>
      <c r="R23" s="2"/>
      <c r="S23" s="2"/>
      <c r="T23" s="2"/>
      <c r="U23" s="2"/>
      <c r="V23" s="2"/>
      <c r="W23" s="2"/>
      <c r="X23" s="2"/>
    </row>
    <row r="24" spans="1:24">
      <c r="B24" s="2"/>
      <c r="C24" s="2"/>
      <c r="D24" s="2"/>
      <c r="E24" s="2"/>
      <c r="F24" s="2"/>
      <c r="G24" s="2"/>
      <c r="H24" s="2"/>
      <c r="I24" s="135"/>
      <c r="J24" s="7"/>
      <c r="K24" s="135"/>
      <c r="L24" s="135"/>
      <c r="M24" s="135"/>
      <c r="N24" s="2"/>
      <c r="O24" s="2"/>
      <c r="P24" s="2"/>
      <c r="Q24" s="2"/>
      <c r="R24" s="2"/>
      <c r="S24" s="2"/>
      <c r="T24" s="2"/>
      <c r="U24" s="2"/>
      <c r="V24" s="2"/>
      <c r="W24" s="2"/>
      <c r="X24" s="2"/>
    </row>
    <row r="25" spans="1:24" ht="7" customHeight="1">
      <c r="B25" s="2"/>
      <c r="C25" s="2"/>
      <c r="D25" s="2"/>
      <c r="E25" s="2"/>
      <c r="F25" s="2"/>
      <c r="G25" s="2"/>
      <c r="H25" s="2"/>
      <c r="I25" s="135"/>
      <c r="J25" s="7"/>
      <c r="K25" s="135"/>
      <c r="L25" s="135"/>
      <c r="M25" s="135"/>
      <c r="N25" s="2"/>
      <c r="O25" s="2"/>
      <c r="P25" s="2"/>
      <c r="Q25" s="2"/>
      <c r="R25" s="2"/>
      <c r="S25" s="2"/>
      <c r="T25" s="2"/>
      <c r="U25" s="2"/>
      <c r="V25" s="2"/>
      <c r="W25" s="2"/>
      <c r="X25" s="2"/>
    </row>
    <row r="26" spans="1:24" ht="29.1" thickBot="1">
      <c r="A26" s="136" t="s">
        <v>75</v>
      </c>
      <c r="B26" s="449"/>
      <c r="C26" s="449"/>
      <c r="D26" s="512"/>
      <c r="E26" s="512"/>
      <c r="F26" s="512"/>
      <c r="G26" s="512"/>
      <c r="H26" s="512"/>
      <c r="I26" s="2"/>
      <c r="J26" s="2"/>
      <c r="K26" s="2"/>
      <c r="L26" s="2"/>
      <c r="M26" s="2"/>
      <c r="N26" s="2"/>
      <c r="O26" s="2"/>
      <c r="P26" s="2"/>
      <c r="Q26" s="2"/>
      <c r="R26" s="2"/>
      <c r="S26" s="2"/>
      <c r="T26" s="2"/>
      <c r="U26" s="2"/>
      <c r="V26" s="2"/>
      <c r="W26" s="2"/>
      <c r="X26" s="2"/>
    </row>
    <row r="27" spans="1:24" ht="15.75" customHeight="1">
      <c r="A27" s="483" t="s">
        <v>116</v>
      </c>
      <c r="B27" s="484"/>
      <c r="C27" s="485"/>
      <c r="D27" s="485"/>
      <c r="E27" s="485"/>
      <c r="F27" s="511">
        <f>COUNTA(B10:B19)</f>
        <v>10</v>
      </c>
      <c r="G27" s="486"/>
      <c r="H27" s="487">
        <f>SUM(N27:X27)</f>
        <v>0</v>
      </c>
      <c r="I27" s="488"/>
      <c r="J27" s="489">
        <f>SUM(J10:J19)</f>
        <v>1754.0900000000001</v>
      </c>
      <c r="K27" s="490"/>
      <c r="L27" s="491">
        <f>H27*J27</f>
        <v>0</v>
      </c>
      <c r="M27" s="492"/>
      <c r="N27" s="493"/>
      <c r="O27" s="494"/>
      <c r="P27" s="495"/>
      <c r="Q27" s="496"/>
      <c r="R27" s="497"/>
      <c r="S27" s="498"/>
      <c r="T27" s="499"/>
      <c r="U27" s="500"/>
      <c r="V27" s="501"/>
      <c r="W27" s="502"/>
      <c r="X27" s="503"/>
    </row>
    <row r="28" spans="1:24" ht="15.75" customHeight="1">
      <c r="A28" s="696" t="str">
        <f>"Send me 1 of each of the "&amp;C26&amp;" Volumes in Catalogue, all the same color, times the number entered for each color in row "&amp;ROW(H27)</f>
        <v>Send me 1 of each of the  Volumes in Catalogue, all the same color, times the number entered for each color in row 27</v>
      </c>
      <c r="B28" s="697"/>
      <c r="C28" s="697"/>
      <c r="D28" s="697"/>
      <c r="E28" s="697"/>
      <c r="F28" s="697"/>
      <c r="G28" s="515"/>
      <c r="H28" s="478"/>
      <c r="I28" s="145"/>
      <c r="J28" s="479"/>
      <c r="K28" s="513" t="str">
        <f>'HOLD BUY Sheet'!$N$145</f>
        <v>U.S. Gym Price:</v>
      </c>
      <c r="L28" s="514">
        <f>ROUND(L27*(100%-$H$23),2)</f>
        <v>0</v>
      </c>
      <c r="M28" s="691" t="s">
        <v>189</v>
      </c>
      <c r="N28" s="692"/>
      <c r="O28" s="693"/>
      <c r="P28" s="694">
        <f>IF(L28&gt;0,SUM(L27,-L28),0)</f>
        <v>0</v>
      </c>
      <c r="Q28" s="695"/>
      <c r="R28" s="481"/>
      <c r="S28" s="480"/>
      <c r="T28" s="482"/>
      <c r="U28" s="481"/>
      <c r="V28" s="480"/>
      <c r="W28" s="480"/>
      <c r="X28" s="504"/>
    </row>
    <row r="29" spans="1:24" ht="15.75" customHeight="1" thickBot="1">
      <c r="A29" s="698"/>
      <c r="B29" s="699"/>
      <c r="C29" s="699"/>
      <c r="D29" s="699"/>
      <c r="E29" s="699"/>
      <c r="F29" s="699"/>
      <c r="G29" s="516"/>
      <c r="H29" s="506"/>
      <c r="I29" s="506"/>
      <c r="J29" s="506"/>
      <c r="K29" s="505"/>
      <c r="L29" s="505"/>
      <c r="M29" s="505"/>
      <c r="N29" s="507"/>
      <c r="O29" s="508" t="str">
        <f>IF(COUNTA(N27:X27)&gt;1,"You are requesting full sets for multiple colors","")</f>
        <v/>
      </c>
      <c r="P29" s="509"/>
      <c r="Q29" s="509"/>
      <c r="R29" s="509"/>
      <c r="S29" s="509"/>
      <c r="T29" s="509"/>
      <c r="U29" s="509"/>
      <c r="V29" s="509"/>
      <c r="W29" s="509"/>
      <c r="X29" s="510"/>
    </row>
    <row r="30" spans="1:24" ht="8.25" customHeight="1">
      <c r="B30" s="2"/>
      <c r="C30" s="2"/>
      <c r="D30" s="2"/>
      <c r="F30" s="2"/>
      <c r="G30" s="2"/>
      <c r="H30" s="145"/>
      <c r="I30" s="145"/>
      <c r="J30" s="145"/>
      <c r="K30" s="2"/>
      <c r="L30" s="2"/>
      <c r="M30" s="2"/>
      <c r="N30" s="146"/>
      <c r="O30" s="146"/>
      <c r="P30" s="147"/>
      <c r="Q30" s="147"/>
      <c r="R30" s="147"/>
      <c r="S30" s="147"/>
      <c r="T30" s="147"/>
      <c r="U30" s="147"/>
      <c r="V30" s="147"/>
      <c r="W30" s="147"/>
      <c r="X30" s="146"/>
    </row>
    <row r="31" spans="1:24" ht="15.75" customHeight="1">
      <c r="B31" s="2"/>
      <c r="C31" s="2"/>
      <c r="D31" s="2"/>
      <c r="E31" s="2"/>
      <c r="F31" s="2"/>
      <c r="G31" s="2"/>
      <c r="H31" s="2"/>
      <c r="I31" s="2"/>
      <c r="J31" s="2"/>
      <c r="K31" s="2"/>
      <c r="L31" s="2"/>
      <c r="M31" s="2"/>
      <c r="N31" s="2"/>
      <c r="O31" s="2"/>
      <c r="P31" s="2"/>
      <c r="Q31" s="2"/>
      <c r="R31" s="2"/>
      <c r="S31" s="2"/>
      <c r="T31" s="2"/>
      <c r="U31" s="2"/>
      <c r="V31" s="2"/>
      <c r="W31" s="2"/>
      <c r="X31" s="2"/>
    </row>
    <row r="32" spans="1:24" ht="15.75" customHeight="1">
      <c r="B32" s="2"/>
      <c r="C32" s="2"/>
      <c r="D32" s="2"/>
      <c r="E32" s="2"/>
      <c r="F32" s="2"/>
      <c r="G32" s="2"/>
      <c r="H32" s="2"/>
      <c r="I32" s="2"/>
      <c r="J32" s="2"/>
      <c r="K32" s="2"/>
      <c r="L32" s="2"/>
      <c r="M32" s="2"/>
      <c r="N32" s="2"/>
      <c r="O32" s="2"/>
      <c r="P32" s="2"/>
      <c r="Q32" s="2"/>
      <c r="R32" s="2"/>
      <c r="S32" s="2"/>
      <c r="T32" s="2"/>
      <c r="U32" s="2"/>
      <c r="V32" s="2"/>
      <c r="W32" s="2"/>
      <c r="X32" s="2"/>
    </row>
    <row r="33" spans="2:24" ht="15.75" customHeight="1">
      <c r="B33" s="2"/>
      <c r="C33" s="2"/>
      <c r="D33" s="2"/>
      <c r="E33" s="2"/>
      <c r="F33" s="2"/>
      <c r="G33" s="2"/>
      <c r="H33" s="2"/>
      <c r="I33" s="2"/>
      <c r="J33" s="2"/>
      <c r="K33" s="2"/>
      <c r="L33" s="2"/>
      <c r="M33" s="2"/>
      <c r="N33" s="2"/>
      <c r="O33" s="2"/>
      <c r="P33" s="2"/>
      <c r="Q33" s="2"/>
      <c r="R33" s="2"/>
      <c r="S33" s="2"/>
      <c r="T33" s="2"/>
      <c r="U33" s="2"/>
      <c r="V33" s="2"/>
      <c r="W33" s="2"/>
      <c r="X33" s="2"/>
    </row>
    <row r="34" spans="2:24" ht="15.75" customHeight="1">
      <c r="B34" s="2"/>
      <c r="C34" s="2"/>
      <c r="D34" s="2"/>
      <c r="E34" s="2"/>
      <c r="F34" s="2"/>
      <c r="G34" s="2"/>
      <c r="H34" s="2"/>
      <c r="I34" s="2"/>
      <c r="J34" s="2"/>
      <c r="K34" s="2"/>
      <c r="L34" s="2"/>
      <c r="M34" s="2"/>
      <c r="N34" s="2"/>
      <c r="O34" s="2"/>
      <c r="P34" s="2"/>
      <c r="Q34" s="2"/>
      <c r="R34" s="2"/>
      <c r="S34" s="2"/>
      <c r="T34" s="2"/>
      <c r="U34" s="2"/>
      <c r="V34" s="2"/>
      <c r="W34" s="2"/>
      <c r="X34" s="2"/>
    </row>
    <row r="35" spans="2:24" ht="15.75" customHeight="1">
      <c r="B35" s="2"/>
      <c r="C35" s="2"/>
      <c r="D35" s="2"/>
      <c r="E35" s="2"/>
      <c r="F35" s="2"/>
      <c r="G35" s="2"/>
      <c r="H35" s="2"/>
      <c r="I35" s="2"/>
      <c r="J35" s="2"/>
      <c r="K35" s="2"/>
      <c r="L35" s="2"/>
      <c r="M35" s="2"/>
      <c r="N35" s="2"/>
      <c r="O35" s="2"/>
      <c r="P35" s="2"/>
      <c r="Q35" s="2"/>
      <c r="R35" s="2"/>
      <c r="S35" s="2"/>
      <c r="T35" s="2"/>
      <c r="U35" s="2"/>
      <c r="V35" s="2"/>
      <c r="W35" s="2"/>
      <c r="X35" s="2"/>
    </row>
    <row r="36" spans="2:24" ht="15.75" customHeight="1">
      <c r="B36" s="2"/>
      <c r="C36" s="2"/>
      <c r="D36" s="2"/>
      <c r="E36" s="2"/>
      <c r="F36" s="2"/>
      <c r="G36" s="2"/>
      <c r="H36" s="2"/>
      <c r="I36" s="2"/>
      <c r="J36" s="2"/>
      <c r="K36" s="2"/>
      <c r="L36" s="2"/>
      <c r="M36" s="2"/>
      <c r="N36" s="2"/>
      <c r="O36" s="2"/>
      <c r="P36" s="2"/>
      <c r="Q36" s="2"/>
      <c r="R36" s="2"/>
      <c r="S36" s="2"/>
      <c r="T36" s="2"/>
      <c r="U36" s="2"/>
      <c r="V36" s="2"/>
      <c r="W36" s="2"/>
      <c r="X36" s="2"/>
    </row>
    <row r="37" spans="2:24" ht="15.75" customHeight="1">
      <c r="B37" s="2"/>
      <c r="C37" s="2"/>
      <c r="D37" s="2"/>
      <c r="E37" s="2"/>
      <c r="F37" s="2"/>
      <c r="G37" s="2"/>
      <c r="H37" s="2"/>
      <c r="I37" s="2"/>
      <c r="J37" s="2"/>
      <c r="K37" s="2"/>
      <c r="L37" s="2"/>
      <c r="M37" s="2"/>
      <c r="N37" s="2"/>
      <c r="O37" s="2"/>
      <c r="P37" s="2"/>
      <c r="Q37" s="2"/>
      <c r="R37" s="2"/>
      <c r="S37" s="2"/>
      <c r="T37" s="2"/>
      <c r="U37" s="2"/>
      <c r="V37" s="2"/>
      <c r="W37" s="2"/>
      <c r="X37" s="2"/>
    </row>
    <row r="38" spans="2:24" ht="15.75" customHeight="1">
      <c r="B38" s="2"/>
      <c r="C38" s="2"/>
      <c r="D38" s="2"/>
      <c r="E38" s="2"/>
      <c r="F38" s="2"/>
      <c r="G38" s="2"/>
      <c r="H38" s="2"/>
      <c r="I38" s="2"/>
      <c r="J38" s="2"/>
      <c r="K38" s="2"/>
      <c r="L38" s="2"/>
      <c r="M38" s="2"/>
      <c r="N38" s="2"/>
      <c r="O38" s="2"/>
      <c r="P38" s="2"/>
      <c r="Q38" s="2"/>
      <c r="R38" s="2"/>
      <c r="S38" s="2"/>
      <c r="T38" s="2"/>
      <c r="U38" s="2"/>
      <c r="V38" s="2"/>
      <c r="W38" s="2"/>
      <c r="X38" s="2"/>
    </row>
    <row r="39" spans="2:24" ht="15.75" customHeight="1">
      <c r="B39" s="2"/>
      <c r="C39" s="2"/>
      <c r="D39" s="2"/>
      <c r="E39" s="2"/>
      <c r="F39" s="2"/>
      <c r="G39" s="2"/>
      <c r="H39" s="2"/>
      <c r="I39" s="2"/>
      <c r="J39" s="2"/>
      <c r="K39" s="2"/>
      <c r="L39" s="2"/>
      <c r="M39" s="2"/>
      <c r="N39" s="2"/>
      <c r="O39" s="2"/>
      <c r="P39" s="2"/>
      <c r="Q39" s="2"/>
      <c r="R39" s="2"/>
      <c r="S39" s="2"/>
      <c r="T39" s="2"/>
      <c r="U39" s="2"/>
      <c r="V39" s="2"/>
      <c r="W39" s="2"/>
      <c r="X39" s="2"/>
    </row>
    <row r="40" spans="2:24" ht="15.75" customHeight="1">
      <c r="B40" s="2"/>
      <c r="C40" s="2"/>
      <c r="D40" s="2"/>
      <c r="E40" s="2"/>
      <c r="F40" s="2"/>
      <c r="G40" s="2"/>
      <c r="H40" s="2"/>
      <c r="I40" s="2"/>
      <c r="J40" s="2"/>
      <c r="K40" s="2"/>
      <c r="L40" s="2"/>
      <c r="M40" s="2"/>
      <c r="N40" s="2"/>
      <c r="O40" s="2"/>
      <c r="P40" s="2"/>
      <c r="Q40" s="2"/>
      <c r="R40" s="2"/>
      <c r="S40" s="2"/>
      <c r="T40" s="2"/>
      <c r="U40" s="2"/>
      <c r="V40" s="2"/>
      <c r="W40" s="2"/>
      <c r="X40" s="2"/>
    </row>
    <row r="41" spans="2:24" ht="15.75" customHeight="1">
      <c r="B41" s="2"/>
      <c r="C41" s="2"/>
      <c r="D41" s="2"/>
      <c r="E41" s="2"/>
      <c r="F41" s="2"/>
      <c r="G41" s="2"/>
      <c r="H41" s="2"/>
      <c r="I41" s="2"/>
      <c r="J41" s="2"/>
      <c r="K41" s="2"/>
      <c r="L41" s="2"/>
      <c r="M41" s="2"/>
      <c r="N41" s="2"/>
      <c r="O41" s="2"/>
      <c r="P41" s="2"/>
      <c r="Q41" s="2"/>
      <c r="R41" s="2"/>
      <c r="S41" s="2"/>
      <c r="T41" s="2"/>
      <c r="U41" s="2"/>
      <c r="V41" s="2"/>
      <c r="W41" s="2"/>
      <c r="X41" s="2"/>
    </row>
    <row r="42" spans="2:24" ht="15.75" customHeight="1">
      <c r="B42" s="2"/>
      <c r="C42" s="2"/>
      <c r="D42" s="2"/>
      <c r="E42" s="2"/>
      <c r="F42" s="2"/>
      <c r="G42" s="2"/>
      <c r="H42" s="2"/>
      <c r="I42" s="2"/>
      <c r="J42" s="2"/>
      <c r="K42" s="2"/>
      <c r="L42" s="2"/>
      <c r="M42" s="2"/>
      <c r="N42" s="2"/>
      <c r="O42" s="2"/>
      <c r="P42" s="2"/>
      <c r="Q42" s="2"/>
      <c r="R42" s="2"/>
      <c r="S42" s="2"/>
      <c r="T42" s="2"/>
      <c r="U42" s="2"/>
      <c r="V42" s="2"/>
      <c r="W42" s="2"/>
      <c r="X42" s="2"/>
    </row>
    <row r="43" spans="2:24" ht="15.75" customHeight="1">
      <c r="B43" s="2"/>
      <c r="C43" s="2"/>
      <c r="D43" s="2"/>
      <c r="E43" s="2"/>
      <c r="F43" s="2"/>
      <c r="G43" s="2"/>
      <c r="H43" s="2"/>
      <c r="I43" s="2"/>
      <c r="J43" s="2"/>
      <c r="K43" s="2"/>
      <c r="L43" s="2"/>
      <c r="M43" s="2"/>
      <c r="N43" s="2"/>
      <c r="O43" s="2"/>
      <c r="P43" s="2"/>
      <c r="Q43" s="2"/>
      <c r="R43" s="2"/>
      <c r="S43" s="2"/>
      <c r="T43" s="2"/>
      <c r="U43" s="2"/>
      <c r="V43" s="2"/>
      <c r="W43" s="2"/>
      <c r="X43" s="2"/>
    </row>
    <row r="44" spans="2:24" ht="15.75" customHeight="1">
      <c r="B44" s="2"/>
      <c r="C44" s="2"/>
      <c r="D44" s="2"/>
      <c r="E44" s="2"/>
      <c r="F44" s="2"/>
      <c r="G44" s="2"/>
      <c r="H44" s="2"/>
      <c r="I44" s="2"/>
      <c r="J44" s="2"/>
      <c r="K44" s="2"/>
      <c r="L44" s="2"/>
      <c r="M44" s="2"/>
      <c r="N44" s="2"/>
      <c r="O44" s="2"/>
      <c r="P44" s="2"/>
      <c r="Q44" s="2"/>
      <c r="R44" s="2"/>
      <c r="S44" s="2"/>
      <c r="T44" s="2"/>
      <c r="U44" s="2"/>
      <c r="V44" s="2"/>
      <c r="W44" s="2"/>
      <c r="X44" s="2"/>
    </row>
    <row r="45" spans="2:24" ht="15.75" customHeight="1">
      <c r="B45" s="2"/>
      <c r="C45" s="2"/>
      <c r="D45" s="2"/>
      <c r="E45" s="2"/>
      <c r="F45" s="2"/>
      <c r="G45" s="2"/>
      <c r="H45" s="2"/>
      <c r="I45" s="2"/>
      <c r="J45" s="2"/>
      <c r="K45" s="2"/>
      <c r="L45" s="2"/>
      <c r="M45" s="2"/>
      <c r="N45" s="2"/>
      <c r="O45" s="2"/>
      <c r="P45" s="2"/>
      <c r="Q45" s="2"/>
      <c r="R45" s="2"/>
      <c r="S45" s="2"/>
      <c r="T45" s="2"/>
      <c r="U45" s="2"/>
      <c r="V45" s="2"/>
      <c r="W45" s="2"/>
      <c r="X45" s="2"/>
    </row>
    <row r="46" spans="2:24" ht="15.75" customHeight="1">
      <c r="B46" s="2"/>
      <c r="C46" s="2"/>
      <c r="D46" s="2"/>
      <c r="E46" s="2"/>
      <c r="F46" s="2"/>
      <c r="G46" s="2"/>
      <c r="H46" s="2"/>
      <c r="I46" s="2"/>
      <c r="J46" s="2"/>
      <c r="K46" s="2"/>
      <c r="L46" s="2"/>
      <c r="M46" s="2"/>
      <c r="N46" s="2"/>
      <c r="O46" s="2"/>
      <c r="P46" s="2"/>
      <c r="Q46" s="2"/>
      <c r="R46" s="2"/>
      <c r="S46" s="2"/>
      <c r="T46" s="2"/>
      <c r="U46" s="2"/>
      <c r="V46" s="2"/>
      <c r="W46" s="2"/>
      <c r="X46" s="2"/>
    </row>
    <row r="47" spans="2:24" ht="15.75" customHeight="1">
      <c r="B47" s="2"/>
      <c r="C47" s="2"/>
      <c r="D47" s="2"/>
      <c r="E47" s="2"/>
      <c r="F47" s="2"/>
      <c r="G47" s="2"/>
      <c r="H47" s="2"/>
      <c r="I47" s="2"/>
      <c r="J47" s="2"/>
      <c r="K47" s="2"/>
      <c r="L47" s="2"/>
      <c r="M47" s="2"/>
      <c r="N47" s="2"/>
      <c r="O47" s="2"/>
      <c r="P47" s="2"/>
      <c r="Q47" s="2"/>
      <c r="R47" s="2"/>
      <c r="S47" s="2"/>
      <c r="T47" s="2"/>
      <c r="U47" s="2"/>
      <c r="V47" s="2"/>
      <c r="W47" s="2"/>
      <c r="X47" s="2"/>
    </row>
    <row r="48" spans="2:24" ht="15.75" customHeight="1">
      <c r="B48" s="2"/>
      <c r="C48" s="2"/>
      <c r="D48" s="2"/>
      <c r="E48" s="2"/>
      <c r="F48" s="2"/>
      <c r="G48" s="2"/>
      <c r="H48" s="2"/>
      <c r="I48" s="2"/>
      <c r="J48" s="2"/>
      <c r="K48" s="2"/>
      <c r="L48" s="2"/>
      <c r="M48" s="2"/>
      <c r="N48" s="2"/>
      <c r="O48" s="2"/>
      <c r="P48" s="2"/>
      <c r="Q48" s="2"/>
      <c r="R48" s="2"/>
      <c r="S48" s="2"/>
      <c r="T48" s="2"/>
      <c r="U48" s="2"/>
      <c r="V48" s="2"/>
      <c r="W48" s="2"/>
      <c r="X48" s="2"/>
    </row>
    <row r="49" spans="2:24" ht="15.75" customHeight="1">
      <c r="B49" s="2"/>
      <c r="C49" s="2"/>
      <c r="D49" s="2"/>
      <c r="E49" s="2"/>
      <c r="F49" s="2"/>
      <c r="G49" s="2"/>
      <c r="H49" s="2"/>
      <c r="I49" s="2"/>
      <c r="J49" s="2"/>
      <c r="K49" s="2"/>
      <c r="L49" s="2"/>
      <c r="M49" s="2"/>
      <c r="N49" s="2"/>
      <c r="O49" s="2"/>
      <c r="P49" s="2"/>
      <c r="Q49" s="2"/>
      <c r="R49" s="2"/>
      <c r="S49" s="2"/>
      <c r="T49" s="2"/>
      <c r="U49" s="2"/>
      <c r="V49" s="2"/>
      <c r="W49" s="2"/>
      <c r="X49" s="2"/>
    </row>
    <row r="50" spans="2:24" ht="15.75" customHeight="1">
      <c r="B50" s="2"/>
      <c r="C50" s="2"/>
      <c r="D50" s="2"/>
      <c r="E50" s="2"/>
      <c r="F50" s="2"/>
      <c r="G50" s="2"/>
      <c r="H50" s="2"/>
      <c r="I50" s="2"/>
      <c r="J50" s="2"/>
      <c r="K50" s="2"/>
      <c r="L50" s="2"/>
      <c r="M50" s="2"/>
      <c r="N50" s="2"/>
      <c r="O50" s="2"/>
      <c r="P50" s="2"/>
      <c r="Q50" s="2"/>
      <c r="R50" s="2"/>
      <c r="S50" s="2"/>
      <c r="T50" s="2"/>
      <c r="U50" s="2"/>
      <c r="V50" s="2"/>
      <c r="W50" s="2"/>
      <c r="X50" s="2"/>
    </row>
    <row r="51" spans="2:24" ht="15.75" customHeight="1">
      <c r="B51" s="2"/>
      <c r="C51" s="2"/>
      <c r="D51" s="2"/>
      <c r="E51" s="2"/>
      <c r="F51" s="2"/>
      <c r="G51" s="2"/>
      <c r="H51" s="2"/>
      <c r="I51" s="2"/>
      <c r="J51" s="2"/>
      <c r="K51" s="2"/>
      <c r="L51" s="2"/>
      <c r="M51" s="2"/>
      <c r="N51" s="2"/>
      <c r="O51" s="2"/>
      <c r="P51" s="2"/>
      <c r="Q51" s="2"/>
      <c r="R51" s="2"/>
      <c r="S51" s="2"/>
      <c r="T51" s="2"/>
      <c r="U51" s="2"/>
      <c r="V51" s="2"/>
      <c r="W51" s="2"/>
      <c r="X51" s="2"/>
    </row>
    <row r="52" spans="2:24" ht="15.75" customHeight="1">
      <c r="B52" s="2"/>
      <c r="C52" s="2"/>
      <c r="D52" s="2"/>
      <c r="E52" s="2"/>
      <c r="F52" s="2"/>
      <c r="G52" s="2"/>
      <c r="H52" s="2"/>
      <c r="I52" s="2"/>
      <c r="J52" s="2"/>
      <c r="K52" s="2"/>
      <c r="L52" s="2"/>
      <c r="M52" s="2"/>
      <c r="N52" s="2"/>
      <c r="O52" s="2"/>
      <c r="P52" s="2"/>
      <c r="Q52" s="2"/>
      <c r="R52" s="2"/>
      <c r="S52" s="2"/>
      <c r="T52" s="2"/>
      <c r="U52" s="2"/>
      <c r="V52" s="2"/>
      <c r="W52" s="2"/>
      <c r="X52" s="2"/>
    </row>
    <row r="53" spans="2:24" ht="15.75" customHeight="1">
      <c r="B53" s="2"/>
      <c r="C53" s="2"/>
      <c r="D53" s="2"/>
      <c r="E53" s="2"/>
      <c r="F53" s="2"/>
      <c r="G53" s="2"/>
      <c r="H53" s="2"/>
      <c r="I53" s="2"/>
      <c r="J53" s="2"/>
      <c r="K53" s="2"/>
      <c r="L53" s="2"/>
      <c r="M53" s="2"/>
      <c r="N53" s="2"/>
      <c r="O53" s="2"/>
      <c r="P53" s="2"/>
      <c r="Q53" s="2"/>
      <c r="R53" s="2"/>
      <c r="S53" s="2"/>
      <c r="T53" s="2"/>
      <c r="U53" s="2"/>
      <c r="V53" s="2"/>
      <c r="W53" s="2"/>
      <c r="X53" s="2"/>
    </row>
    <row r="54" spans="2:24" ht="15.75" customHeight="1">
      <c r="B54" s="2"/>
      <c r="C54" s="2"/>
      <c r="D54" s="2"/>
      <c r="E54" s="2"/>
      <c r="F54" s="2"/>
      <c r="G54" s="2"/>
      <c r="H54" s="2"/>
      <c r="I54" s="2"/>
      <c r="J54" s="2"/>
      <c r="K54" s="2"/>
      <c r="L54" s="2"/>
      <c r="M54" s="2"/>
      <c r="N54" s="2"/>
      <c r="O54" s="2"/>
      <c r="P54" s="2"/>
      <c r="Q54" s="2"/>
      <c r="R54" s="2"/>
      <c r="S54" s="2"/>
      <c r="T54" s="2"/>
      <c r="U54" s="2"/>
      <c r="V54" s="2"/>
      <c r="W54" s="2"/>
      <c r="X54" s="2"/>
    </row>
    <row r="55" spans="2:24" ht="15.75" customHeight="1">
      <c r="B55" s="2"/>
      <c r="C55" s="2"/>
      <c r="D55" s="2"/>
      <c r="E55" s="2"/>
      <c r="F55" s="2"/>
      <c r="G55" s="2"/>
      <c r="H55" s="2"/>
      <c r="I55" s="2"/>
      <c r="J55" s="2"/>
      <c r="K55" s="2"/>
      <c r="L55" s="2"/>
      <c r="M55" s="2"/>
      <c r="N55" s="2"/>
      <c r="O55" s="2"/>
      <c r="P55" s="2"/>
      <c r="Q55" s="2"/>
      <c r="R55" s="2"/>
      <c r="S55" s="2"/>
      <c r="T55" s="2"/>
      <c r="U55" s="2"/>
      <c r="V55" s="2"/>
      <c r="W55" s="2"/>
      <c r="X55" s="2"/>
    </row>
    <row r="56" spans="2:24" ht="15.75" customHeight="1">
      <c r="B56" s="2"/>
      <c r="C56" s="2"/>
      <c r="D56" s="2"/>
      <c r="E56" s="2"/>
      <c r="F56" s="2"/>
      <c r="G56" s="2"/>
      <c r="H56" s="2"/>
      <c r="I56" s="2"/>
      <c r="J56" s="2"/>
      <c r="K56" s="2"/>
      <c r="L56" s="2"/>
      <c r="M56" s="2"/>
      <c r="N56" s="2"/>
      <c r="O56" s="2"/>
      <c r="P56" s="2"/>
      <c r="Q56" s="2"/>
      <c r="R56" s="2"/>
      <c r="S56" s="2"/>
      <c r="T56" s="2"/>
      <c r="U56" s="2"/>
      <c r="V56" s="2"/>
      <c r="W56" s="2"/>
      <c r="X56" s="2"/>
    </row>
    <row r="57" spans="2:24" ht="15.75" customHeight="1">
      <c r="B57" s="2"/>
      <c r="C57" s="2"/>
      <c r="D57" s="2"/>
      <c r="E57" s="2"/>
      <c r="F57" s="2"/>
      <c r="G57" s="2"/>
      <c r="H57" s="2"/>
      <c r="I57" s="2"/>
      <c r="J57" s="2"/>
      <c r="K57" s="2"/>
      <c r="L57" s="2"/>
      <c r="M57" s="2"/>
      <c r="N57" s="2"/>
      <c r="O57" s="2"/>
      <c r="P57" s="2"/>
      <c r="Q57" s="2"/>
      <c r="R57" s="2"/>
      <c r="S57" s="2"/>
      <c r="T57" s="2"/>
      <c r="U57" s="2"/>
      <c r="V57" s="2"/>
      <c r="W57" s="2"/>
      <c r="X57" s="2"/>
    </row>
    <row r="58" spans="2:24" ht="15.75" customHeight="1">
      <c r="B58" s="2"/>
      <c r="C58" s="2"/>
      <c r="D58" s="2"/>
      <c r="E58" s="2"/>
      <c r="F58" s="2"/>
      <c r="G58" s="2"/>
      <c r="H58" s="2"/>
      <c r="I58" s="2"/>
      <c r="J58" s="2"/>
      <c r="K58" s="2"/>
      <c r="L58" s="2"/>
      <c r="M58" s="2"/>
      <c r="N58" s="2"/>
      <c r="O58" s="2"/>
      <c r="P58" s="2"/>
      <c r="Q58" s="2"/>
      <c r="R58" s="2"/>
      <c r="S58" s="2"/>
      <c r="T58" s="2"/>
      <c r="U58" s="2"/>
      <c r="V58" s="2"/>
      <c r="W58" s="2"/>
      <c r="X58" s="2"/>
    </row>
    <row r="59" spans="2:24" ht="15.75" customHeight="1">
      <c r="B59" s="2"/>
      <c r="C59" s="2"/>
      <c r="D59" s="2"/>
      <c r="E59" s="2"/>
      <c r="F59" s="2"/>
      <c r="G59" s="2"/>
      <c r="H59" s="2"/>
      <c r="I59" s="2"/>
      <c r="J59" s="2"/>
      <c r="K59" s="2"/>
      <c r="L59" s="2"/>
      <c r="M59" s="2"/>
      <c r="N59" s="2"/>
      <c r="O59" s="2"/>
      <c r="P59" s="2"/>
      <c r="Q59" s="2"/>
      <c r="R59" s="2"/>
      <c r="S59" s="2"/>
      <c r="T59" s="2"/>
      <c r="U59" s="2"/>
      <c r="V59" s="2"/>
      <c r="W59" s="2"/>
      <c r="X59" s="2"/>
    </row>
    <row r="60" spans="2:24" ht="15.75" customHeight="1">
      <c r="B60" s="2"/>
      <c r="C60" s="2"/>
      <c r="D60" s="2"/>
      <c r="E60" s="2"/>
      <c r="F60" s="2"/>
      <c r="G60" s="2"/>
      <c r="H60" s="2"/>
      <c r="I60" s="2"/>
      <c r="J60" s="2"/>
      <c r="K60" s="2"/>
      <c r="L60" s="2"/>
      <c r="M60" s="2"/>
      <c r="N60" s="2"/>
      <c r="O60" s="2"/>
      <c r="P60" s="2"/>
      <c r="Q60" s="2"/>
      <c r="R60" s="2"/>
      <c r="S60" s="2"/>
      <c r="T60" s="2"/>
      <c r="U60" s="2"/>
      <c r="V60" s="2"/>
      <c r="W60" s="2"/>
      <c r="X60" s="2"/>
    </row>
    <row r="61" spans="2:24" ht="15.75" customHeight="1">
      <c r="B61" s="2"/>
      <c r="C61" s="2"/>
      <c r="D61" s="2"/>
      <c r="E61" s="2"/>
      <c r="F61" s="2"/>
      <c r="G61" s="2"/>
      <c r="H61" s="2"/>
      <c r="I61" s="2"/>
      <c r="J61" s="2"/>
      <c r="K61" s="2"/>
      <c r="L61" s="2"/>
      <c r="M61" s="2"/>
      <c r="N61" s="2"/>
      <c r="O61" s="2"/>
      <c r="P61" s="2"/>
      <c r="Q61" s="2"/>
      <c r="R61" s="2"/>
      <c r="S61" s="2"/>
      <c r="T61" s="2"/>
      <c r="U61" s="2"/>
      <c r="V61" s="2"/>
      <c r="W61" s="2"/>
      <c r="X61" s="2"/>
    </row>
    <row r="62" spans="2:24" ht="15.75" customHeight="1">
      <c r="B62" s="2"/>
      <c r="C62" s="2"/>
      <c r="D62" s="2"/>
      <c r="E62" s="2"/>
      <c r="F62" s="2"/>
      <c r="G62" s="2"/>
      <c r="H62" s="2"/>
      <c r="I62" s="2"/>
      <c r="J62" s="2"/>
      <c r="K62" s="2"/>
      <c r="L62" s="2"/>
      <c r="M62" s="2"/>
      <c r="N62" s="2"/>
      <c r="O62" s="2"/>
      <c r="P62" s="2"/>
      <c r="Q62" s="2"/>
      <c r="R62" s="2"/>
      <c r="S62" s="2"/>
      <c r="T62" s="2"/>
      <c r="U62" s="2"/>
      <c r="V62" s="2"/>
      <c r="W62" s="2"/>
      <c r="X62" s="2"/>
    </row>
    <row r="63" spans="2:24" ht="7.5" customHeight="1">
      <c r="B63" s="2"/>
      <c r="C63" s="2"/>
      <c r="D63" s="2"/>
      <c r="E63" s="2"/>
      <c r="F63" s="2"/>
      <c r="G63" s="2"/>
      <c r="H63" s="2"/>
      <c r="I63" s="2"/>
      <c r="J63" s="2"/>
      <c r="K63" s="2"/>
      <c r="L63" s="2"/>
      <c r="M63" s="2"/>
      <c r="N63" s="2"/>
      <c r="O63" s="2"/>
      <c r="P63" s="2"/>
      <c r="Q63" s="2"/>
      <c r="R63" s="2"/>
      <c r="S63" s="2"/>
      <c r="T63" s="2"/>
      <c r="U63" s="2"/>
      <c r="V63" s="2"/>
      <c r="W63" s="2"/>
      <c r="X63" s="2"/>
    </row>
    <row r="64" spans="2:24" ht="15.75" customHeight="1">
      <c r="B64" s="2"/>
      <c r="C64" s="2"/>
      <c r="D64" s="2"/>
      <c r="E64" s="2"/>
      <c r="F64" s="2"/>
      <c r="G64" s="2"/>
      <c r="H64" s="2"/>
      <c r="I64" s="2"/>
      <c r="J64" s="2"/>
      <c r="K64" s="2"/>
      <c r="L64" s="2"/>
      <c r="M64" s="2"/>
      <c r="N64" s="2"/>
      <c r="O64" s="2"/>
      <c r="P64" s="2"/>
      <c r="Q64" s="2"/>
      <c r="R64" s="2"/>
      <c r="S64" s="2"/>
      <c r="T64" s="2"/>
      <c r="U64" s="2"/>
      <c r="V64" s="2"/>
      <c r="W64" s="2"/>
      <c r="X64" s="2"/>
    </row>
    <row r="65" spans="2:24" ht="15.75" customHeight="1">
      <c r="B65" s="2"/>
      <c r="C65" s="2"/>
      <c r="D65" s="2"/>
      <c r="E65" s="2"/>
      <c r="F65" s="2"/>
      <c r="G65" s="2"/>
      <c r="H65" s="2"/>
      <c r="I65" s="2"/>
      <c r="J65" s="2"/>
      <c r="K65" s="2"/>
      <c r="L65" s="2"/>
      <c r="M65" s="2"/>
      <c r="N65" s="2"/>
      <c r="O65" s="2"/>
      <c r="P65" s="2"/>
      <c r="Q65" s="2"/>
      <c r="R65" s="2"/>
      <c r="S65" s="2"/>
      <c r="T65" s="2"/>
      <c r="U65" s="2"/>
      <c r="V65" s="2"/>
      <c r="W65" s="2"/>
      <c r="X65" s="2"/>
    </row>
    <row r="66" spans="2:24" ht="15.75" customHeight="1">
      <c r="B66" s="2"/>
      <c r="C66" s="2"/>
      <c r="D66" s="2"/>
      <c r="E66" s="2"/>
      <c r="F66" s="2"/>
      <c r="G66" s="2"/>
      <c r="H66" s="2"/>
      <c r="I66" s="2"/>
      <c r="J66" s="2"/>
      <c r="K66" s="2"/>
      <c r="L66" s="2"/>
      <c r="M66" s="2"/>
      <c r="N66" s="2"/>
      <c r="O66" s="2"/>
      <c r="P66" s="2"/>
      <c r="Q66" s="2"/>
      <c r="R66" s="2"/>
      <c r="S66" s="2"/>
      <c r="T66" s="2"/>
      <c r="U66" s="2"/>
      <c r="V66" s="2"/>
      <c r="W66" s="2"/>
      <c r="X66" s="2"/>
    </row>
    <row r="67" spans="2:24" ht="15.75" customHeight="1">
      <c r="B67" s="2"/>
      <c r="C67" s="2"/>
      <c r="D67" s="2"/>
      <c r="E67" s="2"/>
      <c r="F67" s="2"/>
      <c r="G67" s="2"/>
      <c r="H67" s="2"/>
      <c r="I67" s="2"/>
      <c r="J67" s="2"/>
      <c r="K67" s="2"/>
      <c r="L67" s="2"/>
      <c r="M67" s="2"/>
      <c r="N67" s="2"/>
      <c r="O67" s="2"/>
      <c r="P67" s="2"/>
      <c r="Q67" s="2"/>
      <c r="R67" s="2"/>
      <c r="S67" s="2"/>
      <c r="T67" s="2"/>
      <c r="U67" s="2"/>
      <c r="V67" s="2"/>
      <c r="W67" s="2"/>
      <c r="X67" s="2"/>
    </row>
    <row r="68" spans="2:24" ht="15.75" customHeight="1">
      <c r="B68" s="2"/>
      <c r="C68" s="2"/>
      <c r="D68" s="2"/>
      <c r="E68" s="2"/>
      <c r="F68" s="2"/>
      <c r="G68" s="2"/>
      <c r="H68" s="2"/>
      <c r="I68" s="2"/>
      <c r="J68" s="2"/>
      <c r="K68" s="2"/>
      <c r="L68" s="2"/>
      <c r="M68" s="2"/>
      <c r="N68" s="2"/>
      <c r="O68" s="2"/>
      <c r="P68" s="2"/>
      <c r="Q68" s="2"/>
      <c r="R68" s="2"/>
      <c r="S68" s="2"/>
      <c r="T68" s="2"/>
      <c r="U68" s="2"/>
      <c r="V68" s="2"/>
      <c r="W68" s="2"/>
      <c r="X68" s="2"/>
    </row>
    <row r="69" spans="2:24" ht="15.75" customHeight="1">
      <c r="B69" s="2"/>
      <c r="C69" s="2"/>
      <c r="D69" s="2"/>
      <c r="E69" s="2"/>
      <c r="F69" s="2"/>
      <c r="G69" s="2"/>
      <c r="H69" s="2"/>
      <c r="I69" s="2"/>
      <c r="J69" s="2"/>
      <c r="K69" s="2"/>
      <c r="L69" s="2"/>
      <c r="M69" s="2"/>
      <c r="N69" s="2"/>
      <c r="O69" s="2"/>
      <c r="P69" s="2"/>
      <c r="Q69" s="2"/>
      <c r="R69" s="2"/>
      <c r="S69" s="2"/>
      <c r="T69" s="2"/>
      <c r="U69" s="2"/>
      <c r="V69" s="2"/>
      <c r="W69" s="2"/>
      <c r="X69" s="2"/>
    </row>
    <row r="70" spans="2:24" ht="15.75" customHeight="1">
      <c r="B70" s="2"/>
      <c r="C70" s="2"/>
      <c r="D70" s="2"/>
      <c r="E70" s="2"/>
      <c r="F70" s="2"/>
      <c r="G70" s="2"/>
      <c r="H70" s="2"/>
      <c r="I70" s="2"/>
      <c r="J70" s="2"/>
      <c r="K70" s="2"/>
      <c r="L70" s="2"/>
      <c r="M70" s="2"/>
      <c r="N70" s="2"/>
      <c r="O70" s="2"/>
      <c r="P70" s="2"/>
      <c r="Q70" s="2"/>
      <c r="R70" s="2"/>
      <c r="S70" s="2"/>
      <c r="T70" s="2"/>
      <c r="U70" s="2"/>
      <c r="V70" s="2"/>
      <c r="W70" s="2"/>
      <c r="X70" s="2"/>
    </row>
    <row r="71" spans="2:24" ht="15.75" customHeight="1">
      <c r="B71" s="2"/>
      <c r="C71" s="2"/>
      <c r="D71" s="2"/>
      <c r="E71" s="2"/>
      <c r="F71" s="2"/>
      <c r="G71" s="2"/>
      <c r="H71" s="2"/>
      <c r="I71" s="2"/>
      <c r="J71" s="2"/>
      <c r="K71" s="2"/>
      <c r="L71" s="2"/>
      <c r="M71" s="2"/>
      <c r="N71" s="2"/>
      <c r="O71" s="2"/>
      <c r="P71" s="2"/>
      <c r="Q71" s="2"/>
      <c r="R71" s="2"/>
      <c r="S71" s="2"/>
      <c r="T71" s="2"/>
      <c r="U71" s="2"/>
      <c r="V71" s="2"/>
      <c r="W71" s="2"/>
      <c r="X71" s="2"/>
    </row>
    <row r="72" spans="2:24" ht="15.75" customHeight="1">
      <c r="B72" s="2"/>
      <c r="C72" s="2"/>
      <c r="D72" s="2"/>
      <c r="E72" s="2"/>
      <c r="F72" s="2"/>
      <c r="G72" s="2"/>
      <c r="H72" s="2"/>
      <c r="I72" s="2"/>
      <c r="J72" s="2"/>
      <c r="K72" s="2"/>
      <c r="L72" s="2"/>
      <c r="M72" s="2"/>
      <c r="N72" s="2"/>
      <c r="O72" s="2"/>
      <c r="P72" s="2"/>
      <c r="Q72" s="2"/>
      <c r="R72" s="2"/>
      <c r="S72" s="2"/>
      <c r="T72" s="2"/>
      <c r="U72" s="2"/>
      <c r="V72" s="2"/>
      <c r="W72" s="2"/>
      <c r="X72" s="2"/>
    </row>
    <row r="73" spans="2:24" ht="15.75" customHeight="1">
      <c r="B73" s="2"/>
      <c r="C73" s="2"/>
      <c r="D73" s="2"/>
      <c r="E73" s="2"/>
      <c r="F73" s="2"/>
      <c r="G73" s="2"/>
      <c r="H73" s="2"/>
      <c r="I73" s="2"/>
      <c r="J73" s="2"/>
      <c r="K73" s="2"/>
      <c r="L73" s="2"/>
      <c r="M73" s="2"/>
      <c r="N73" s="2"/>
      <c r="O73" s="2"/>
      <c r="P73" s="2"/>
      <c r="Q73" s="2"/>
      <c r="R73" s="2"/>
      <c r="S73" s="2"/>
      <c r="T73" s="2"/>
      <c r="U73" s="2"/>
      <c r="V73" s="2"/>
      <c r="W73" s="2"/>
      <c r="X73" s="2"/>
    </row>
    <row r="74" spans="2:24" ht="15.75" customHeight="1">
      <c r="B74" s="2"/>
      <c r="C74" s="2"/>
      <c r="D74" s="2"/>
      <c r="E74" s="2"/>
      <c r="F74" s="2"/>
      <c r="G74" s="2"/>
      <c r="H74" s="2"/>
      <c r="I74" s="2"/>
      <c r="J74" s="2"/>
      <c r="K74" s="2"/>
      <c r="L74" s="2"/>
      <c r="M74" s="2"/>
      <c r="N74" s="2"/>
      <c r="O74" s="2"/>
      <c r="P74" s="2"/>
      <c r="Q74" s="2"/>
      <c r="R74" s="2"/>
      <c r="S74" s="2"/>
      <c r="T74" s="2"/>
      <c r="U74" s="2"/>
      <c r="V74" s="2"/>
      <c r="W74" s="2"/>
      <c r="X74" s="2"/>
    </row>
    <row r="75" spans="2:24" ht="15.75" customHeight="1">
      <c r="B75" s="2"/>
      <c r="C75" s="2"/>
      <c r="D75" s="2"/>
      <c r="E75" s="2"/>
      <c r="F75" s="2"/>
      <c r="G75" s="2"/>
      <c r="H75" s="2"/>
      <c r="I75" s="2"/>
      <c r="J75" s="2"/>
      <c r="K75" s="2"/>
      <c r="L75" s="2"/>
      <c r="M75" s="2"/>
      <c r="N75" s="2"/>
      <c r="O75" s="2"/>
      <c r="P75" s="2"/>
      <c r="Q75" s="2"/>
      <c r="R75" s="2"/>
      <c r="S75" s="2"/>
      <c r="T75" s="2"/>
      <c r="U75" s="2"/>
      <c r="V75" s="2"/>
      <c r="W75" s="2"/>
      <c r="X75" s="2"/>
    </row>
    <row r="76" spans="2:24" ht="15.75" customHeight="1">
      <c r="B76" s="2"/>
      <c r="C76" s="2"/>
      <c r="D76" s="2"/>
      <c r="E76" s="2"/>
      <c r="F76" s="2"/>
      <c r="G76" s="2"/>
      <c r="H76" s="2"/>
      <c r="I76" s="2"/>
      <c r="J76" s="2"/>
      <c r="K76" s="2"/>
      <c r="L76" s="2"/>
      <c r="M76" s="2"/>
      <c r="N76" s="2"/>
      <c r="O76" s="2"/>
      <c r="P76" s="2"/>
      <c r="Q76" s="2"/>
      <c r="R76" s="2"/>
      <c r="S76" s="2"/>
      <c r="T76" s="2"/>
      <c r="U76" s="2"/>
      <c r="V76" s="2"/>
      <c r="W76" s="2"/>
      <c r="X76" s="2"/>
    </row>
    <row r="77" spans="2:24" ht="15.75" customHeight="1">
      <c r="B77" s="2"/>
      <c r="C77" s="2"/>
      <c r="D77" s="2"/>
      <c r="E77" s="2"/>
      <c r="F77" s="2"/>
      <c r="G77" s="2"/>
      <c r="H77" s="2"/>
      <c r="I77" s="2"/>
      <c r="J77" s="2"/>
      <c r="K77" s="2"/>
      <c r="L77" s="2"/>
      <c r="M77" s="2"/>
      <c r="N77" s="2"/>
      <c r="O77" s="2"/>
      <c r="P77" s="2"/>
      <c r="Q77" s="2"/>
      <c r="R77" s="2"/>
      <c r="S77" s="2"/>
      <c r="T77" s="2"/>
      <c r="U77" s="2"/>
      <c r="V77" s="2"/>
      <c r="W77" s="2"/>
      <c r="X77" s="2"/>
    </row>
    <row r="78" spans="2:24" ht="15.75" customHeight="1">
      <c r="B78" s="2"/>
      <c r="C78" s="2"/>
      <c r="D78" s="2"/>
      <c r="E78" s="2"/>
      <c r="F78" s="2"/>
      <c r="G78" s="2"/>
      <c r="H78" s="2"/>
      <c r="I78" s="2"/>
      <c r="J78" s="2"/>
      <c r="K78" s="2"/>
      <c r="L78" s="2"/>
      <c r="M78" s="2"/>
      <c r="N78" s="2"/>
      <c r="O78" s="2"/>
      <c r="P78" s="2"/>
      <c r="Q78" s="2"/>
      <c r="R78" s="2"/>
      <c r="S78" s="2"/>
      <c r="T78" s="2"/>
      <c r="U78" s="2"/>
      <c r="V78" s="2"/>
      <c r="W78" s="2"/>
      <c r="X78" s="2"/>
    </row>
    <row r="79" spans="2:24" ht="15.75" customHeight="1">
      <c r="B79" s="2"/>
      <c r="C79" s="2"/>
      <c r="D79" s="2"/>
      <c r="E79" s="2"/>
      <c r="F79" s="2"/>
      <c r="G79" s="2"/>
      <c r="H79" s="2"/>
      <c r="I79" s="2"/>
      <c r="J79" s="2"/>
      <c r="K79" s="2"/>
      <c r="L79" s="2"/>
      <c r="M79" s="2"/>
      <c r="N79" s="2"/>
      <c r="O79" s="2"/>
      <c r="P79" s="2"/>
      <c r="Q79" s="2"/>
      <c r="R79" s="2"/>
      <c r="S79" s="2"/>
      <c r="T79" s="2"/>
      <c r="U79" s="2"/>
      <c r="V79" s="2"/>
      <c r="W79" s="2"/>
      <c r="X79" s="2"/>
    </row>
    <row r="80" spans="2:24" ht="15.75" customHeight="1">
      <c r="B80" s="2"/>
      <c r="C80" s="2"/>
      <c r="D80" s="2"/>
      <c r="E80" s="2"/>
      <c r="F80" s="2"/>
      <c r="G80" s="2"/>
      <c r="H80" s="2"/>
      <c r="I80" s="2"/>
      <c r="J80" s="2"/>
      <c r="K80" s="2"/>
      <c r="L80" s="2"/>
      <c r="M80" s="2"/>
      <c r="N80" s="2"/>
      <c r="O80" s="2"/>
      <c r="P80" s="2"/>
      <c r="Q80" s="2"/>
      <c r="R80" s="2"/>
      <c r="S80" s="2"/>
      <c r="T80" s="2"/>
      <c r="U80" s="2"/>
      <c r="V80" s="2"/>
      <c r="W80" s="2"/>
      <c r="X80" s="2"/>
    </row>
    <row r="81" spans="2:24" ht="15.75" customHeight="1">
      <c r="B81" s="2"/>
      <c r="C81" s="2"/>
      <c r="D81" s="2"/>
      <c r="E81" s="2"/>
      <c r="F81" s="2"/>
      <c r="G81" s="2"/>
      <c r="H81" s="2"/>
      <c r="I81" s="2"/>
      <c r="J81" s="2"/>
      <c r="K81" s="2"/>
      <c r="L81" s="2"/>
      <c r="M81" s="2"/>
      <c r="N81" s="2"/>
      <c r="O81" s="2"/>
      <c r="P81" s="2"/>
      <c r="Q81" s="2"/>
      <c r="R81" s="2"/>
      <c r="S81" s="2"/>
      <c r="T81" s="2"/>
      <c r="U81" s="2"/>
      <c r="V81" s="2"/>
      <c r="W81" s="2"/>
      <c r="X81" s="2"/>
    </row>
    <row r="82" spans="2:24" ht="15.75" customHeight="1">
      <c r="B82" s="2"/>
      <c r="C82" s="2"/>
      <c r="D82" s="2"/>
      <c r="E82" s="2"/>
      <c r="F82" s="2"/>
      <c r="G82" s="2"/>
      <c r="H82" s="2"/>
      <c r="I82" s="2"/>
      <c r="J82" s="2"/>
      <c r="K82" s="2"/>
      <c r="L82" s="2"/>
      <c r="M82" s="2"/>
      <c r="N82" s="2"/>
      <c r="O82" s="2"/>
      <c r="P82" s="2"/>
      <c r="Q82" s="2"/>
      <c r="R82" s="2"/>
      <c r="S82" s="2"/>
      <c r="T82" s="2"/>
      <c r="U82" s="2"/>
      <c r="V82" s="2"/>
      <c r="W82" s="2"/>
      <c r="X82" s="2"/>
    </row>
    <row r="83" spans="2:24" ht="15.75" customHeight="1">
      <c r="B83" s="2"/>
      <c r="C83" s="2"/>
      <c r="D83" s="2"/>
      <c r="E83" s="2"/>
      <c r="F83" s="2"/>
      <c r="G83" s="2"/>
      <c r="H83" s="2"/>
      <c r="I83" s="2"/>
      <c r="J83" s="2"/>
      <c r="K83" s="2"/>
      <c r="L83" s="2"/>
      <c r="M83" s="2"/>
      <c r="N83" s="2"/>
      <c r="O83" s="2"/>
      <c r="P83" s="2"/>
      <c r="Q83" s="2"/>
      <c r="R83" s="2"/>
      <c r="S83" s="2"/>
      <c r="T83" s="2"/>
      <c r="U83" s="2"/>
      <c r="V83" s="2"/>
      <c r="W83" s="2"/>
      <c r="X83" s="2"/>
    </row>
    <row r="84" spans="2:24" ht="15.75" customHeight="1">
      <c r="B84" s="2"/>
      <c r="C84" s="2"/>
      <c r="D84" s="2"/>
      <c r="E84" s="2"/>
      <c r="F84" s="2"/>
      <c r="G84" s="2"/>
      <c r="H84" s="2"/>
      <c r="I84" s="2"/>
      <c r="J84" s="2"/>
      <c r="K84" s="2"/>
      <c r="L84" s="2"/>
      <c r="M84" s="2"/>
      <c r="N84" s="2"/>
      <c r="O84" s="2"/>
      <c r="P84" s="2"/>
      <c r="Q84" s="2"/>
      <c r="R84" s="2"/>
      <c r="S84" s="2"/>
      <c r="T84" s="2"/>
      <c r="U84" s="2"/>
      <c r="V84" s="2"/>
      <c r="W84" s="2"/>
      <c r="X84" s="2"/>
    </row>
    <row r="85" spans="2:24" ht="15.75" customHeight="1">
      <c r="B85" s="2"/>
      <c r="C85" s="2"/>
      <c r="D85" s="2"/>
      <c r="E85" s="2"/>
      <c r="F85" s="2"/>
      <c r="G85" s="2"/>
      <c r="H85" s="2"/>
      <c r="I85" s="2"/>
      <c r="J85" s="2"/>
      <c r="K85" s="2"/>
      <c r="L85" s="2"/>
      <c r="M85" s="2"/>
      <c r="N85" s="2"/>
      <c r="O85" s="2"/>
      <c r="P85" s="2"/>
      <c r="Q85" s="2"/>
      <c r="R85" s="2"/>
      <c r="S85" s="2"/>
      <c r="T85" s="2"/>
      <c r="U85" s="2"/>
      <c r="V85" s="2"/>
      <c r="W85" s="2"/>
      <c r="X85" s="2"/>
    </row>
    <row r="86" spans="2:24" ht="15.75" customHeight="1">
      <c r="B86" s="2"/>
      <c r="C86" s="2"/>
      <c r="D86" s="2"/>
      <c r="E86" s="2"/>
      <c r="F86" s="2"/>
      <c r="G86" s="2"/>
      <c r="H86" s="2"/>
      <c r="I86" s="2"/>
      <c r="J86" s="2"/>
      <c r="K86" s="2"/>
      <c r="L86" s="2"/>
      <c r="M86" s="2"/>
      <c r="N86" s="2"/>
      <c r="O86" s="2"/>
      <c r="P86" s="2"/>
      <c r="Q86" s="2"/>
      <c r="R86" s="2"/>
      <c r="S86" s="2"/>
      <c r="T86" s="2"/>
      <c r="U86" s="2"/>
      <c r="V86" s="2"/>
      <c r="W86" s="2"/>
      <c r="X86" s="2"/>
    </row>
    <row r="87" spans="2:24" ht="15.75" customHeight="1">
      <c r="B87" s="2"/>
      <c r="C87" s="2"/>
      <c r="D87" s="2"/>
      <c r="E87" s="2"/>
      <c r="F87" s="2"/>
      <c r="G87" s="2"/>
      <c r="H87" s="2"/>
      <c r="I87" s="2"/>
      <c r="J87" s="2"/>
      <c r="K87" s="2"/>
      <c r="L87" s="2"/>
      <c r="M87" s="2"/>
      <c r="N87" s="2"/>
      <c r="O87" s="2"/>
      <c r="P87" s="2"/>
      <c r="Q87" s="2"/>
      <c r="R87" s="2"/>
      <c r="S87" s="2"/>
      <c r="T87" s="2"/>
      <c r="U87" s="2"/>
      <c r="V87" s="2"/>
      <c r="W87" s="2"/>
      <c r="X87" s="2"/>
    </row>
    <row r="88" spans="2:24" ht="15.75" customHeight="1">
      <c r="B88" s="2"/>
      <c r="C88" s="2"/>
      <c r="D88" s="2"/>
      <c r="E88" s="2"/>
      <c r="F88" s="2"/>
      <c r="G88" s="2"/>
      <c r="H88" s="2"/>
      <c r="I88" s="2"/>
      <c r="J88" s="2"/>
      <c r="K88" s="2"/>
      <c r="L88" s="2"/>
      <c r="M88" s="2"/>
      <c r="N88" s="2"/>
      <c r="O88" s="2"/>
      <c r="P88" s="2"/>
      <c r="Q88" s="2"/>
      <c r="R88" s="2"/>
      <c r="S88" s="2"/>
      <c r="T88" s="2"/>
      <c r="U88" s="2"/>
      <c r="V88" s="2"/>
      <c r="W88" s="2"/>
      <c r="X88" s="2"/>
    </row>
    <row r="89" spans="2:24" ht="15.75" customHeight="1">
      <c r="B89" s="2"/>
      <c r="C89" s="2"/>
      <c r="D89" s="2"/>
      <c r="E89" s="2"/>
      <c r="F89" s="2"/>
      <c r="G89" s="2"/>
      <c r="H89" s="2"/>
      <c r="I89" s="2"/>
      <c r="J89" s="2"/>
      <c r="K89" s="2"/>
      <c r="L89" s="2"/>
      <c r="M89" s="2"/>
      <c r="N89" s="2"/>
      <c r="O89" s="2"/>
      <c r="P89" s="2"/>
      <c r="Q89" s="2"/>
      <c r="R89" s="2"/>
      <c r="S89" s="2"/>
      <c r="T89" s="2"/>
      <c r="U89" s="2"/>
      <c r="V89" s="2"/>
      <c r="W89" s="2"/>
      <c r="X89" s="2"/>
    </row>
    <row r="90" spans="2:24" ht="15.75" customHeight="1">
      <c r="B90" s="2"/>
      <c r="C90" s="2"/>
      <c r="D90" s="2"/>
      <c r="E90" s="2"/>
      <c r="F90" s="2"/>
      <c r="G90" s="2"/>
      <c r="H90" s="2"/>
      <c r="I90" s="2"/>
      <c r="J90" s="2"/>
      <c r="K90" s="2"/>
      <c r="L90" s="2"/>
      <c r="M90" s="2"/>
      <c r="N90" s="2"/>
      <c r="O90" s="2"/>
      <c r="P90" s="2"/>
      <c r="Q90" s="2"/>
      <c r="R90" s="2"/>
      <c r="S90" s="2"/>
      <c r="T90" s="2"/>
      <c r="U90" s="2"/>
      <c r="V90" s="2"/>
      <c r="W90" s="2"/>
      <c r="X90" s="2"/>
    </row>
    <row r="91" spans="2:24" ht="15.75" customHeight="1">
      <c r="B91" s="2"/>
      <c r="C91" s="2"/>
      <c r="D91" s="2"/>
      <c r="E91" s="2"/>
      <c r="F91" s="2"/>
      <c r="G91" s="2"/>
      <c r="H91" s="2"/>
      <c r="I91" s="2"/>
      <c r="J91" s="2"/>
      <c r="K91" s="2"/>
      <c r="L91" s="2"/>
      <c r="M91" s="2"/>
      <c r="N91" s="2"/>
      <c r="O91" s="2"/>
      <c r="P91" s="2"/>
      <c r="Q91" s="2"/>
      <c r="R91" s="2"/>
      <c r="S91" s="2"/>
      <c r="T91" s="2"/>
      <c r="U91" s="2"/>
      <c r="V91" s="2"/>
      <c r="W91" s="2"/>
      <c r="X91" s="2"/>
    </row>
    <row r="92" spans="2:24" ht="15.75" customHeight="1">
      <c r="B92" s="2"/>
      <c r="C92" s="2"/>
      <c r="D92" s="2"/>
      <c r="E92" s="2"/>
      <c r="F92" s="2"/>
      <c r="G92" s="2"/>
      <c r="H92" s="2"/>
      <c r="I92" s="2"/>
      <c r="J92" s="2"/>
      <c r="K92" s="2"/>
      <c r="L92" s="2"/>
      <c r="M92" s="2"/>
      <c r="N92" s="2"/>
      <c r="O92" s="2"/>
      <c r="P92" s="2"/>
      <c r="Q92" s="2"/>
      <c r="R92" s="2"/>
      <c r="S92" s="2"/>
      <c r="T92" s="2"/>
      <c r="U92" s="2"/>
      <c r="V92" s="2"/>
      <c r="W92" s="2"/>
      <c r="X92" s="2"/>
    </row>
    <row r="93" spans="2:24" ht="15.75" customHeight="1">
      <c r="B93" s="2"/>
      <c r="C93" s="2"/>
      <c r="D93" s="2"/>
      <c r="E93" s="2"/>
      <c r="F93" s="2"/>
      <c r="G93" s="2"/>
      <c r="H93" s="2"/>
      <c r="I93" s="2"/>
      <c r="J93" s="2"/>
      <c r="K93" s="2"/>
      <c r="L93" s="2"/>
      <c r="M93" s="2"/>
      <c r="N93" s="2"/>
      <c r="O93" s="2"/>
      <c r="P93" s="2"/>
      <c r="Q93" s="2"/>
      <c r="R93" s="2"/>
      <c r="S93" s="2"/>
      <c r="T93" s="2"/>
      <c r="U93" s="2"/>
      <c r="V93" s="2"/>
      <c r="W93" s="2"/>
      <c r="X93" s="2"/>
    </row>
    <row r="94" spans="2:24" ht="15.75" customHeight="1">
      <c r="B94" s="2"/>
      <c r="C94" s="2"/>
      <c r="D94" s="2"/>
      <c r="E94" s="2"/>
      <c r="F94" s="2"/>
      <c r="G94" s="2"/>
      <c r="H94" s="2"/>
      <c r="I94" s="2"/>
      <c r="J94" s="2"/>
      <c r="K94" s="2"/>
      <c r="L94" s="2"/>
      <c r="M94" s="2"/>
      <c r="N94" s="2"/>
      <c r="O94" s="2"/>
      <c r="P94" s="2"/>
      <c r="Q94" s="2"/>
      <c r="R94" s="2"/>
      <c r="S94" s="2"/>
      <c r="T94" s="2"/>
      <c r="U94" s="2"/>
      <c r="V94" s="2"/>
      <c r="W94" s="2"/>
      <c r="X94" s="2"/>
    </row>
    <row r="95" spans="2:24" ht="15.75" customHeight="1">
      <c r="B95" s="2"/>
      <c r="C95" s="2"/>
      <c r="D95" s="2"/>
      <c r="E95" s="2"/>
      <c r="F95" s="2"/>
      <c r="G95" s="2"/>
      <c r="H95" s="2"/>
      <c r="I95" s="2"/>
      <c r="J95" s="2"/>
      <c r="K95" s="2"/>
      <c r="L95" s="2"/>
      <c r="M95" s="2"/>
      <c r="N95" s="2"/>
      <c r="O95" s="2"/>
      <c r="P95" s="2"/>
      <c r="Q95" s="2"/>
      <c r="R95" s="2"/>
      <c r="S95" s="2"/>
      <c r="T95" s="2"/>
      <c r="U95" s="2"/>
      <c r="V95" s="2"/>
      <c r="W95" s="2"/>
      <c r="X95" s="2"/>
    </row>
    <row r="96" spans="2:24" ht="15.75" customHeight="1">
      <c r="B96" s="2"/>
      <c r="C96" s="2"/>
      <c r="D96" s="2"/>
      <c r="E96" s="2"/>
      <c r="F96" s="2"/>
      <c r="G96" s="2"/>
      <c r="H96" s="2"/>
      <c r="I96" s="2"/>
      <c r="J96" s="2"/>
      <c r="K96" s="2"/>
      <c r="L96" s="2"/>
      <c r="M96" s="2"/>
      <c r="N96" s="2"/>
      <c r="O96" s="2"/>
      <c r="P96" s="2"/>
      <c r="Q96" s="2"/>
      <c r="R96" s="2"/>
      <c r="S96" s="2"/>
      <c r="T96" s="2"/>
      <c r="U96" s="2"/>
      <c r="V96" s="2"/>
      <c r="W96" s="2"/>
      <c r="X96" s="2"/>
    </row>
    <row r="97" spans="2:24" ht="15.75" customHeight="1">
      <c r="B97" s="2"/>
      <c r="C97" s="2"/>
      <c r="D97" s="2"/>
      <c r="E97" s="2"/>
      <c r="F97" s="2"/>
      <c r="G97" s="2"/>
      <c r="H97" s="2"/>
      <c r="I97" s="2"/>
      <c r="J97" s="2"/>
      <c r="K97" s="2"/>
      <c r="L97" s="2"/>
      <c r="M97" s="2"/>
      <c r="N97" s="2"/>
      <c r="O97" s="2"/>
      <c r="P97" s="2"/>
      <c r="Q97" s="2"/>
      <c r="R97" s="2"/>
      <c r="S97" s="2"/>
      <c r="T97" s="2"/>
      <c r="U97" s="2"/>
      <c r="V97" s="2"/>
      <c r="W97" s="2"/>
      <c r="X97" s="2"/>
    </row>
    <row r="98" spans="2:24" ht="15.75" customHeight="1">
      <c r="B98" s="2"/>
      <c r="C98" s="2"/>
      <c r="D98" s="2"/>
      <c r="E98" s="2"/>
      <c r="F98" s="2"/>
      <c r="G98" s="2"/>
      <c r="H98" s="2"/>
      <c r="I98" s="2"/>
      <c r="J98" s="2"/>
      <c r="K98" s="2"/>
      <c r="L98" s="2"/>
      <c r="M98" s="2"/>
      <c r="N98" s="2"/>
      <c r="O98" s="2"/>
      <c r="P98" s="2"/>
      <c r="Q98" s="2"/>
      <c r="R98" s="2"/>
      <c r="S98" s="2"/>
      <c r="T98" s="2"/>
      <c r="U98" s="2"/>
      <c r="V98" s="2"/>
      <c r="W98" s="2"/>
      <c r="X98" s="2"/>
    </row>
    <row r="99" spans="2:24" ht="15.75" customHeight="1">
      <c r="B99" s="2"/>
      <c r="C99" s="2"/>
      <c r="D99" s="2"/>
      <c r="E99" s="2"/>
      <c r="F99" s="2"/>
      <c r="G99" s="2"/>
      <c r="H99" s="2"/>
      <c r="I99" s="2"/>
      <c r="J99" s="2"/>
      <c r="K99" s="2"/>
      <c r="L99" s="2"/>
      <c r="M99" s="2"/>
      <c r="N99" s="2"/>
      <c r="O99" s="2"/>
      <c r="P99" s="2"/>
      <c r="Q99" s="2"/>
      <c r="R99" s="2"/>
      <c r="S99" s="2"/>
      <c r="T99" s="2"/>
      <c r="U99" s="2"/>
      <c r="V99" s="2"/>
      <c r="W99" s="2"/>
      <c r="X99" s="2"/>
    </row>
    <row r="100" spans="2:24" ht="15.75" customHeight="1">
      <c r="B100" s="2"/>
      <c r="C100" s="2"/>
      <c r="D100" s="2"/>
      <c r="E100" s="2"/>
      <c r="F100" s="2"/>
      <c r="G100" s="2"/>
      <c r="H100" s="2"/>
      <c r="I100" s="2"/>
      <c r="J100" s="2"/>
      <c r="K100" s="2"/>
      <c r="L100" s="2"/>
      <c r="M100" s="2"/>
      <c r="N100" s="2"/>
      <c r="O100" s="2"/>
      <c r="P100" s="2"/>
      <c r="Q100" s="2"/>
      <c r="R100" s="2"/>
      <c r="S100" s="2"/>
      <c r="T100" s="2"/>
      <c r="U100" s="2"/>
      <c r="V100" s="2"/>
      <c r="W100" s="2"/>
      <c r="X100" s="2"/>
    </row>
    <row r="101" spans="2:24" ht="15.75" customHeight="1">
      <c r="B101" s="2"/>
      <c r="C101" s="2"/>
      <c r="D101" s="2"/>
      <c r="E101" s="2"/>
      <c r="F101" s="2"/>
      <c r="G101" s="2"/>
      <c r="H101" s="2"/>
      <c r="I101" s="2"/>
      <c r="J101" s="2"/>
      <c r="K101" s="2"/>
      <c r="L101" s="2"/>
      <c r="M101" s="2"/>
      <c r="N101" s="2"/>
      <c r="O101" s="2"/>
      <c r="P101" s="2"/>
      <c r="Q101" s="2"/>
      <c r="R101" s="2"/>
      <c r="S101" s="2"/>
      <c r="T101" s="2"/>
      <c r="U101" s="2"/>
      <c r="V101" s="2"/>
      <c r="W101" s="2"/>
      <c r="X101" s="2"/>
    </row>
    <row r="102" spans="2:24" ht="15.75" customHeight="1">
      <c r="B102" s="2"/>
      <c r="C102" s="2"/>
      <c r="D102" s="2"/>
      <c r="E102" s="2"/>
      <c r="F102" s="2"/>
      <c r="G102" s="2"/>
      <c r="H102" s="2"/>
      <c r="I102" s="2"/>
      <c r="J102" s="2"/>
      <c r="K102" s="2"/>
      <c r="L102" s="2"/>
      <c r="M102" s="2"/>
      <c r="N102" s="2"/>
      <c r="O102" s="2"/>
      <c r="P102" s="2"/>
      <c r="Q102" s="2"/>
      <c r="R102" s="2"/>
      <c r="S102" s="2"/>
      <c r="T102" s="2"/>
      <c r="U102" s="2"/>
      <c r="V102" s="2"/>
      <c r="W102" s="2"/>
      <c r="X102" s="2"/>
    </row>
    <row r="103" spans="2:24" ht="15.75" customHeight="1">
      <c r="B103" s="2"/>
      <c r="C103" s="2"/>
      <c r="D103" s="2"/>
      <c r="E103" s="2"/>
      <c r="F103" s="2"/>
      <c r="G103" s="2"/>
      <c r="H103" s="2"/>
      <c r="I103" s="2"/>
      <c r="J103" s="2"/>
      <c r="K103" s="2"/>
      <c r="L103" s="2"/>
      <c r="M103" s="2"/>
      <c r="N103" s="2"/>
      <c r="O103" s="2"/>
      <c r="P103" s="2"/>
      <c r="Q103" s="2"/>
      <c r="R103" s="2"/>
      <c r="S103" s="2"/>
      <c r="T103" s="2"/>
      <c r="U103" s="2"/>
      <c r="V103" s="2"/>
      <c r="W103" s="2"/>
      <c r="X103" s="2"/>
    </row>
    <row r="104" spans="2:24" ht="15.75" customHeight="1">
      <c r="B104" s="2"/>
      <c r="C104" s="2"/>
      <c r="D104" s="2"/>
      <c r="E104" s="2"/>
      <c r="F104" s="2"/>
      <c r="G104" s="2"/>
      <c r="H104" s="2"/>
      <c r="I104" s="2"/>
      <c r="J104" s="2"/>
      <c r="K104" s="2"/>
      <c r="L104" s="2"/>
      <c r="M104" s="2"/>
      <c r="N104" s="2"/>
      <c r="O104" s="2"/>
      <c r="P104" s="2"/>
      <c r="Q104" s="2"/>
      <c r="R104" s="2"/>
      <c r="S104" s="2"/>
      <c r="T104" s="2"/>
      <c r="U104" s="2"/>
      <c r="V104" s="2"/>
      <c r="W104" s="2"/>
      <c r="X104" s="2"/>
    </row>
    <row r="105" spans="2:24" ht="15.75" customHeight="1">
      <c r="B105" s="2"/>
      <c r="C105" s="2"/>
      <c r="D105" s="2"/>
      <c r="E105" s="2"/>
      <c r="F105" s="2"/>
      <c r="G105" s="2"/>
      <c r="H105" s="2"/>
      <c r="I105" s="2"/>
      <c r="J105" s="2"/>
      <c r="K105" s="2"/>
      <c r="L105" s="2"/>
      <c r="M105" s="2"/>
      <c r="N105" s="2"/>
      <c r="O105" s="2"/>
      <c r="P105" s="2"/>
      <c r="Q105" s="2"/>
      <c r="R105" s="2"/>
      <c r="S105" s="2"/>
      <c r="T105" s="2"/>
      <c r="U105" s="2"/>
      <c r="V105" s="2"/>
      <c r="W105" s="2"/>
      <c r="X105" s="2"/>
    </row>
    <row r="106" spans="2:24" ht="15.75" customHeight="1">
      <c r="B106" s="2"/>
      <c r="C106" s="2"/>
      <c r="D106" s="2"/>
      <c r="E106" s="2"/>
      <c r="F106" s="2"/>
      <c r="G106" s="2"/>
      <c r="H106" s="2"/>
      <c r="I106" s="2"/>
      <c r="J106" s="2"/>
      <c r="K106" s="2"/>
      <c r="L106" s="2"/>
      <c r="M106" s="2"/>
      <c r="N106" s="2"/>
      <c r="O106" s="2"/>
      <c r="P106" s="2"/>
      <c r="Q106" s="2"/>
      <c r="R106" s="2"/>
      <c r="S106" s="2"/>
      <c r="T106" s="2"/>
      <c r="U106" s="2"/>
      <c r="V106" s="2"/>
      <c r="W106" s="2"/>
      <c r="X106" s="2"/>
    </row>
    <row r="107" spans="2:24" ht="15.75" customHeight="1">
      <c r="B107" s="2"/>
      <c r="C107" s="2"/>
      <c r="D107" s="2"/>
      <c r="E107" s="2"/>
      <c r="F107" s="2"/>
      <c r="G107" s="2"/>
      <c r="H107" s="2"/>
      <c r="I107" s="2"/>
      <c r="J107" s="2"/>
      <c r="K107" s="2"/>
      <c r="L107" s="2"/>
      <c r="M107" s="2"/>
      <c r="N107" s="2"/>
      <c r="O107" s="2"/>
      <c r="P107" s="2"/>
      <c r="Q107" s="2"/>
      <c r="R107" s="2"/>
      <c r="S107" s="2"/>
      <c r="T107" s="2"/>
      <c r="U107" s="2"/>
      <c r="V107" s="2"/>
      <c r="W107" s="2"/>
      <c r="X107" s="2"/>
    </row>
    <row r="108" spans="2:24" ht="15.75" customHeight="1">
      <c r="B108" s="2"/>
      <c r="C108" s="2"/>
      <c r="D108" s="2"/>
      <c r="E108" s="2"/>
      <c r="F108" s="2"/>
      <c r="G108" s="2"/>
      <c r="H108" s="2"/>
      <c r="I108" s="2"/>
      <c r="J108" s="2"/>
      <c r="K108" s="2"/>
      <c r="L108" s="2"/>
      <c r="M108" s="2"/>
      <c r="N108" s="2"/>
      <c r="O108" s="2"/>
      <c r="P108" s="2"/>
      <c r="Q108" s="2"/>
      <c r="R108" s="2"/>
      <c r="S108" s="2"/>
      <c r="T108" s="2"/>
      <c r="U108" s="2"/>
      <c r="V108" s="2"/>
      <c r="W108" s="2"/>
      <c r="X108" s="2"/>
    </row>
    <row r="109" spans="2:24" ht="15.75" customHeight="1">
      <c r="B109" s="2"/>
      <c r="C109" s="2"/>
      <c r="D109" s="2"/>
      <c r="E109" s="2"/>
      <c r="F109" s="2"/>
      <c r="G109" s="2"/>
      <c r="H109" s="2"/>
      <c r="I109" s="2"/>
      <c r="J109" s="2"/>
      <c r="K109" s="2"/>
      <c r="L109" s="2"/>
      <c r="M109" s="2"/>
      <c r="N109" s="2"/>
      <c r="O109" s="2"/>
      <c r="P109" s="2"/>
      <c r="Q109" s="2"/>
      <c r="R109" s="2"/>
      <c r="S109" s="2"/>
      <c r="T109" s="2"/>
      <c r="U109" s="2"/>
      <c r="V109" s="2"/>
      <c r="W109" s="2"/>
      <c r="X109" s="2"/>
    </row>
    <row r="110" spans="2:24" ht="15.75" customHeight="1">
      <c r="B110" s="2"/>
      <c r="C110" s="2"/>
      <c r="D110" s="2"/>
      <c r="E110" s="2"/>
      <c r="F110" s="2"/>
      <c r="G110" s="2"/>
      <c r="H110" s="2"/>
      <c r="I110" s="2"/>
      <c r="J110" s="2"/>
      <c r="K110" s="2"/>
      <c r="L110" s="2"/>
      <c r="M110" s="2"/>
      <c r="N110" s="2"/>
      <c r="O110" s="2"/>
      <c r="P110" s="2"/>
      <c r="Q110" s="2"/>
      <c r="R110" s="2"/>
      <c r="S110" s="2"/>
      <c r="T110" s="2"/>
      <c r="U110" s="2"/>
      <c r="V110" s="2"/>
      <c r="W110" s="2"/>
      <c r="X110" s="2"/>
    </row>
    <row r="111" spans="2:24" ht="15.75" customHeight="1">
      <c r="B111" s="2"/>
      <c r="C111" s="2"/>
      <c r="D111" s="2"/>
      <c r="E111" s="2"/>
      <c r="F111" s="2"/>
      <c r="G111" s="2"/>
      <c r="H111" s="2"/>
      <c r="I111" s="2"/>
      <c r="J111" s="2"/>
      <c r="K111" s="2"/>
      <c r="L111" s="2"/>
      <c r="M111" s="2"/>
      <c r="N111" s="2"/>
      <c r="O111" s="2"/>
      <c r="P111" s="2"/>
      <c r="Q111" s="2"/>
      <c r="R111" s="2"/>
      <c r="S111" s="2"/>
      <c r="T111" s="2"/>
      <c r="U111" s="2"/>
      <c r="V111" s="2"/>
      <c r="W111" s="2"/>
      <c r="X111" s="2"/>
    </row>
    <row r="112" spans="2:24" ht="15.75" customHeight="1">
      <c r="B112" s="2"/>
      <c r="C112" s="2"/>
      <c r="D112" s="2"/>
      <c r="E112" s="2"/>
      <c r="F112" s="2"/>
      <c r="G112" s="2"/>
      <c r="H112" s="2"/>
      <c r="I112" s="2"/>
      <c r="J112" s="2"/>
      <c r="K112" s="2"/>
      <c r="L112" s="2"/>
      <c r="M112" s="2"/>
      <c r="N112" s="2"/>
      <c r="O112" s="2"/>
      <c r="P112" s="2"/>
      <c r="Q112" s="2"/>
      <c r="R112" s="2"/>
      <c r="S112" s="2"/>
      <c r="T112" s="2"/>
      <c r="U112" s="2"/>
      <c r="V112" s="2"/>
      <c r="W112" s="2"/>
      <c r="X112" s="2"/>
    </row>
    <row r="113" spans="2:24" ht="15.75" customHeight="1">
      <c r="B113" s="2"/>
      <c r="C113" s="2"/>
      <c r="D113" s="2"/>
      <c r="E113" s="2"/>
      <c r="F113" s="2"/>
      <c r="G113" s="2"/>
      <c r="H113" s="2"/>
      <c r="I113" s="2"/>
      <c r="J113" s="2"/>
      <c r="K113" s="2"/>
      <c r="L113" s="2"/>
      <c r="M113" s="2"/>
      <c r="N113" s="2"/>
      <c r="O113" s="2"/>
      <c r="P113" s="2"/>
      <c r="Q113" s="2"/>
      <c r="R113" s="2"/>
      <c r="S113" s="2"/>
      <c r="T113" s="2"/>
      <c r="U113" s="2"/>
      <c r="V113" s="2"/>
      <c r="W113" s="2"/>
      <c r="X113" s="2"/>
    </row>
    <row r="114" spans="2:24" ht="15.75" customHeight="1">
      <c r="B114" s="2"/>
      <c r="C114" s="2"/>
      <c r="D114" s="2"/>
      <c r="E114" s="2"/>
      <c r="F114" s="2"/>
      <c r="G114" s="2"/>
      <c r="H114" s="2"/>
      <c r="I114" s="2"/>
      <c r="J114" s="2"/>
      <c r="K114" s="2"/>
      <c r="L114" s="2"/>
      <c r="M114" s="2"/>
      <c r="N114" s="2"/>
      <c r="O114" s="2"/>
      <c r="P114" s="2"/>
      <c r="Q114" s="2"/>
      <c r="R114" s="2"/>
      <c r="S114" s="2"/>
      <c r="T114" s="2"/>
      <c r="U114" s="2"/>
      <c r="V114" s="2"/>
      <c r="W114" s="2"/>
      <c r="X114" s="2"/>
    </row>
    <row r="115" spans="2:24" ht="15.75" customHeight="1">
      <c r="B115" s="2"/>
      <c r="C115" s="2"/>
      <c r="D115" s="2"/>
      <c r="E115" s="2"/>
      <c r="F115" s="2"/>
      <c r="G115" s="2"/>
      <c r="H115" s="2"/>
      <c r="I115" s="2"/>
      <c r="J115" s="2"/>
      <c r="K115" s="2"/>
      <c r="L115" s="2"/>
      <c r="M115" s="2"/>
      <c r="N115" s="2"/>
      <c r="O115" s="2"/>
      <c r="P115" s="2"/>
      <c r="Q115" s="2"/>
      <c r="R115" s="2"/>
      <c r="S115" s="2"/>
      <c r="T115" s="2"/>
      <c r="U115" s="2"/>
      <c r="V115" s="2"/>
      <c r="W115" s="2"/>
      <c r="X115" s="2"/>
    </row>
    <row r="116" spans="2:24" ht="15.75" customHeight="1">
      <c r="B116" s="2"/>
      <c r="C116" s="2"/>
      <c r="D116" s="2"/>
      <c r="E116" s="2"/>
      <c r="F116" s="2"/>
      <c r="G116" s="2"/>
      <c r="H116" s="2"/>
      <c r="I116" s="2"/>
      <c r="J116" s="2"/>
      <c r="K116" s="2"/>
      <c r="L116" s="2"/>
      <c r="M116" s="2"/>
      <c r="N116" s="2"/>
      <c r="O116" s="2"/>
      <c r="P116" s="2"/>
      <c r="Q116" s="2"/>
      <c r="R116" s="2"/>
      <c r="S116" s="2"/>
      <c r="T116" s="2"/>
      <c r="U116" s="2"/>
      <c r="V116" s="2"/>
      <c r="W116" s="2"/>
      <c r="X116" s="2"/>
    </row>
    <row r="117" spans="2:24" ht="15.75" customHeight="1">
      <c r="B117" s="2"/>
      <c r="C117" s="2"/>
      <c r="D117" s="2"/>
      <c r="E117" s="2"/>
      <c r="F117" s="2"/>
      <c r="G117" s="2"/>
      <c r="H117" s="2"/>
      <c r="I117" s="2"/>
      <c r="J117" s="2"/>
      <c r="K117" s="2"/>
      <c r="L117" s="2"/>
      <c r="M117" s="2"/>
      <c r="N117" s="2"/>
      <c r="O117" s="2"/>
      <c r="P117" s="2"/>
      <c r="Q117" s="2"/>
      <c r="R117" s="2"/>
      <c r="S117" s="2"/>
      <c r="T117" s="2"/>
      <c r="U117" s="2"/>
      <c r="V117" s="2"/>
      <c r="W117" s="2"/>
      <c r="X117" s="2"/>
    </row>
    <row r="118" spans="2:24" ht="15.75" customHeight="1">
      <c r="B118" s="2"/>
      <c r="C118" s="2"/>
      <c r="D118" s="2"/>
      <c r="E118" s="2"/>
      <c r="F118" s="2"/>
      <c r="G118" s="2"/>
      <c r="H118" s="2"/>
      <c r="I118" s="2"/>
      <c r="J118" s="2"/>
      <c r="K118" s="2"/>
      <c r="L118" s="2"/>
      <c r="M118" s="2"/>
      <c r="N118" s="2"/>
      <c r="O118" s="2"/>
      <c r="P118" s="2"/>
      <c r="Q118" s="2"/>
      <c r="R118" s="2"/>
      <c r="S118" s="2"/>
      <c r="T118" s="2"/>
      <c r="U118" s="2"/>
      <c r="V118" s="2"/>
      <c r="W118" s="2"/>
      <c r="X118" s="2"/>
    </row>
    <row r="119" spans="2:24" ht="15.75" customHeight="1">
      <c r="B119" s="2"/>
      <c r="C119" s="2"/>
      <c r="D119" s="2"/>
      <c r="E119" s="2"/>
      <c r="F119" s="2"/>
      <c r="G119" s="2"/>
      <c r="H119" s="2"/>
      <c r="I119" s="2"/>
      <c r="J119" s="2"/>
      <c r="K119" s="2"/>
      <c r="L119" s="2"/>
      <c r="M119" s="2"/>
      <c r="N119" s="2"/>
      <c r="O119" s="2"/>
      <c r="P119" s="2"/>
      <c r="Q119" s="2"/>
      <c r="R119" s="2"/>
      <c r="S119" s="2"/>
      <c r="T119" s="2"/>
      <c r="U119" s="2"/>
      <c r="V119" s="2"/>
      <c r="W119" s="2"/>
      <c r="X119" s="2"/>
    </row>
    <row r="120" spans="2:24" ht="15.75" customHeight="1">
      <c r="B120" s="2"/>
      <c r="C120" s="2"/>
      <c r="D120" s="2"/>
      <c r="E120" s="2"/>
      <c r="F120" s="2"/>
      <c r="G120" s="2"/>
      <c r="H120" s="2"/>
      <c r="I120" s="2"/>
      <c r="J120" s="2"/>
      <c r="K120" s="2"/>
      <c r="L120" s="2"/>
      <c r="M120" s="2"/>
      <c r="N120" s="2"/>
      <c r="O120" s="2"/>
      <c r="P120" s="2"/>
      <c r="Q120" s="2"/>
      <c r="R120" s="2"/>
      <c r="S120" s="2"/>
      <c r="T120" s="2"/>
      <c r="U120" s="2"/>
      <c r="V120" s="2"/>
      <c r="W120" s="2"/>
      <c r="X120" s="2"/>
    </row>
    <row r="121" spans="2:24" ht="15.75" customHeight="1">
      <c r="B121" s="2"/>
      <c r="C121" s="2"/>
      <c r="D121" s="2"/>
      <c r="E121" s="2"/>
      <c r="F121" s="2"/>
      <c r="G121" s="2"/>
      <c r="H121" s="2"/>
      <c r="I121" s="2"/>
      <c r="J121" s="2"/>
      <c r="K121" s="2"/>
      <c r="L121" s="2"/>
      <c r="M121" s="2"/>
      <c r="N121" s="2"/>
      <c r="O121" s="2"/>
      <c r="P121" s="2"/>
      <c r="Q121" s="2"/>
      <c r="R121" s="2"/>
      <c r="S121" s="2"/>
      <c r="T121" s="2"/>
      <c r="U121" s="2"/>
      <c r="V121" s="2"/>
      <c r="W121" s="2"/>
      <c r="X121" s="2"/>
    </row>
    <row r="122" spans="2:24" ht="15.75" customHeight="1">
      <c r="B122" s="2"/>
      <c r="C122" s="2"/>
      <c r="D122" s="2"/>
      <c r="E122" s="2"/>
      <c r="F122" s="2"/>
      <c r="G122" s="2"/>
      <c r="H122" s="2"/>
      <c r="I122" s="2"/>
      <c r="J122" s="2"/>
      <c r="K122" s="2"/>
      <c r="L122" s="2"/>
      <c r="M122" s="2"/>
      <c r="N122" s="2"/>
      <c r="O122" s="2"/>
      <c r="P122" s="2"/>
      <c r="Q122" s="2"/>
      <c r="R122" s="2"/>
      <c r="S122" s="2"/>
      <c r="T122" s="2"/>
      <c r="U122" s="2"/>
      <c r="V122" s="2"/>
      <c r="W122" s="2"/>
      <c r="X122" s="2"/>
    </row>
    <row r="123" spans="2:24" ht="15.75" customHeight="1">
      <c r="B123" s="2"/>
      <c r="C123" s="2"/>
      <c r="D123" s="2"/>
      <c r="E123" s="2"/>
      <c r="F123" s="2"/>
      <c r="G123" s="2"/>
      <c r="H123" s="2"/>
      <c r="I123" s="2"/>
      <c r="J123" s="2"/>
      <c r="K123" s="2"/>
      <c r="L123" s="2"/>
      <c r="M123" s="2"/>
      <c r="N123" s="2"/>
      <c r="O123" s="2"/>
      <c r="P123" s="2"/>
      <c r="Q123" s="2"/>
      <c r="R123" s="2"/>
      <c r="S123" s="2"/>
      <c r="T123" s="2"/>
      <c r="U123" s="2"/>
      <c r="V123" s="2"/>
      <c r="W123" s="2"/>
      <c r="X123" s="2"/>
    </row>
    <row r="124" spans="2:24" ht="15.75" customHeight="1">
      <c r="B124" s="2"/>
      <c r="C124" s="2"/>
      <c r="D124" s="2"/>
      <c r="E124" s="2"/>
      <c r="F124" s="2"/>
      <c r="G124" s="2"/>
      <c r="H124" s="2"/>
      <c r="I124" s="2"/>
      <c r="J124" s="2"/>
      <c r="K124" s="2"/>
      <c r="L124" s="2"/>
      <c r="M124" s="2"/>
      <c r="N124" s="2"/>
      <c r="O124" s="2"/>
      <c r="P124" s="2"/>
      <c r="Q124" s="2"/>
      <c r="R124" s="2"/>
      <c r="S124" s="2"/>
      <c r="T124" s="2"/>
      <c r="U124" s="2"/>
      <c r="V124" s="2"/>
      <c r="W124" s="2"/>
      <c r="X124" s="2"/>
    </row>
    <row r="125" spans="2:24" ht="15.75" customHeight="1">
      <c r="B125" s="2"/>
      <c r="C125" s="2"/>
      <c r="D125" s="2"/>
      <c r="E125" s="2"/>
      <c r="F125" s="2"/>
      <c r="G125" s="2"/>
      <c r="H125" s="2"/>
      <c r="I125" s="2"/>
      <c r="J125" s="2"/>
      <c r="K125" s="2"/>
      <c r="L125" s="2"/>
      <c r="M125" s="2"/>
      <c r="N125" s="2"/>
      <c r="O125" s="2"/>
      <c r="P125" s="2"/>
      <c r="Q125" s="2"/>
      <c r="R125" s="2"/>
      <c r="S125" s="2"/>
      <c r="T125" s="2"/>
      <c r="U125" s="2"/>
      <c r="V125" s="2"/>
      <c r="W125" s="2"/>
      <c r="X125" s="2"/>
    </row>
    <row r="126" spans="2:24" ht="15.75" customHeight="1">
      <c r="B126" s="2"/>
      <c r="C126" s="2"/>
      <c r="D126" s="2"/>
      <c r="E126" s="2"/>
      <c r="F126" s="2"/>
      <c r="G126" s="2"/>
      <c r="H126" s="2"/>
      <c r="I126" s="2"/>
      <c r="J126" s="2"/>
      <c r="K126" s="2"/>
      <c r="L126" s="2"/>
      <c r="M126" s="2"/>
      <c r="N126" s="2"/>
      <c r="O126" s="2"/>
      <c r="P126" s="2"/>
      <c r="Q126" s="2"/>
      <c r="R126" s="2"/>
      <c r="S126" s="2"/>
      <c r="T126" s="2"/>
      <c r="U126" s="2"/>
      <c r="V126" s="2"/>
      <c r="W126" s="2"/>
      <c r="X126" s="2"/>
    </row>
    <row r="127" spans="2:24" ht="15.75" customHeight="1">
      <c r="B127" s="2"/>
      <c r="C127" s="2"/>
      <c r="D127" s="2"/>
      <c r="E127" s="2"/>
      <c r="F127" s="2"/>
      <c r="G127" s="2"/>
      <c r="H127" s="2"/>
      <c r="I127" s="2"/>
      <c r="J127" s="2"/>
      <c r="K127" s="2"/>
      <c r="L127" s="2"/>
      <c r="M127" s="2"/>
      <c r="N127" s="2"/>
      <c r="O127" s="2"/>
      <c r="P127" s="2"/>
      <c r="Q127" s="2"/>
      <c r="R127" s="2"/>
      <c r="S127" s="2"/>
      <c r="T127" s="2"/>
      <c r="U127" s="2"/>
      <c r="V127" s="2"/>
      <c r="W127" s="2"/>
      <c r="X127" s="2"/>
    </row>
    <row r="128" spans="2:24" ht="15.75" customHeight="1">
      <c r="B128" s="2"/>
      <c r="C128" s="2"/>
      <c r="D128" s="2"/>
      <c r="E128" s="2"/>
      <c r="F128" s="2"/>
      <c r="G128" s="2"/>
      <c r="H128" s="2"/>
      <c r="I128" s="2"/>
      <c r="J128" s="2"/>
      <c r="K128" s="2"/>
      <c r="L128" s="2"/>
      <c r="M128" s="2"/>
      <c r="N128" s="2"/>
      <c r="O128" s="2"/>
      <c r="P128" s="2"/>
      <c r="Q128" s="2"/>
      <c r="R128" s="2"/>
      <c r="S128" s="2"/>
      <c r="T128" s="2"/>
      <c r="U128" s="2"/>
      <c r="V128" s="2"/>
      <c r="W128" s="2"/>
      <c r="X128" s="2"/>
    </row>
    <row r="129" spans="2:24" ht="15.75" customHeight="1">
      <c r="B129" s="2"/>
      <c r="C129" s="2"/>
      <c r="D129" s="2"/>
      <c r="E129" s="2"/>
      <c r="F129" s="2"/>
      <c r="G129" s="2"/>
      <c r="H129" s="2"/>
      <c r="I129" s="2"/>
      <c r="J129" s="2"/>
      <c r="K129" s="2"/>
      <c r="L129" s="2"/>
      <c r="M129" s="2"/>
      <c r="N129" s="2"/>
      <c r="O129" s="2"/>
      <c r="P129" s="2"/>
      <c r="Q129" s="2"/>
      <c r="R129" s="2"/>
      <c r="S129" s="2"/>
      <c r="T129" s="2"/>
      <c r="U129" s="2"/>
      <c r="V129" s="2"/>
      <c r="W129" s="2"/>
      <c r="X129" s="2"/>
    </row>
    <row r="130" spans="2:24" ht="15.75" customHeight="1">
      <c r="B130" s="2"/>
      <c r="C130" s="2"/>
      <c r="D130" s="2"/>
      <c r="E130" s="2"/>
      <c r="F130" s="2"/>
      <c r="G130" s="2"/>
      <c r="H130" s="2"/>
      <c r="I130" s="2"/>
      <c r="J130" s="2"/>
      <c r="K130" s="2"/>
      <c r="L130" s="2"/>
      <c r="M130" s="2"/>
      <c r="N130" s="2"/>
      <c r="O130" s="2"/>
      <c r="P130" s="2"/>
      <c r="Q130" s="2"/>
      <c r="R130" s="2"/>
      <c r="S130" s="2"/>
      <c r="T130" s="2"/>
      <c r="U130" s="2"/>
      <c r="V130" s="2"/>
      <c r="W130" s="2"/>
      <c r="X130" s="2"/>
    </row>
    <row r="131" spans="2:24" ht="15.75" customHeight="1">
      <c r="B131" s="2"/>
      <c r="C131" s="2"/>
      <c r="D131" s="2"/>
      <c r="E131" s="2"/>
      <c r="F131" s="2"/>
      <c r="G131" s="2"/>
      <c r="H131" s="2"/>
      <c r="I131" s="2"/>
      <c r="J131" s="2"/>
      <c r="K131" s="2"/>
      <c r="L131" s="2"/>
      <c r="M131" s="2"/>
      <c r="N131" s="2"/>
      <c r="O131" s="2"/>
      <c r="P131" s="2"/>
      <c r="Q131" s="2"/>
      <c r="R131" s="2"/>
      <c r="S131" s="2"/>
      <c r="T131" s="2"/>
      <c r="U131" s="2"/>
      <c r="V131" s="2"/>
      <c r="W131" s="2"/>
      <c r="X131" s="2"/>
    </row>
    <row r="132" spans="2:24" ht="15.75" customHeight="1">
      <c r="B132" s="2"/>
      <c r="C132" s="2"/>
      <c r="D132" s="2"/>
      <c r="E132" s="2"/>
      <c r="F132" s="2"/>
      <c r="G132" s="2"/>
      <c r="H132" s="2"/>
      <c r="I132" s="2"/>
      <c r="J132" s="2"/>
      <c r="K132" s="2"/>
      <c r="L132" s="2"/>
      <c r="M132" s="2"/>
      <c r="N132" s="2"/>
      <c r="O132" s="2"/>
      <c r="P132" s="2"/>
      <c r="Q132" s="2"/>
      <c r="R132" s="2"/>
      <c r="S132" s="2"/>
      <c r="T132" s="2"/>
      <c r="U132" s="2"/>
      <c r="V132" s="2"/>
      <c r="W132" s="2"/>
      <c r="X132" s="2"/>
    </row>
    <row r="133" spans="2:24" ht="15.75" customHeight="1">
      <c r="B133" s="2"/>
      <c r="C133" s="2"/>
      <c r="D133" s="2"/>
      <c r="E133" s="2"/>
      <c r="F133" s="2"/>
      <c r="G133" s="2"/>
      <c r="H133" s="2"/>
      <c r="I133" s="2"/>
      <c r="J133" s="2"/>
      <c r="K133" s="2"/>
      <c r="L133" s="2"/>
      <c r="M133" s="2"/>
      <c r="N133" s="2"/>
      <c r="O133" s="2"/>
      <c r="P133" s="2"/>
      <c r="Q133" s="2"/>
      <c r="R133" s="2"/>
      <c r="S133" s="2"/>
      <c r="T133" s="2"/>
      <c r="U133" s="2"/>
      <c r="V133" s="2"/>
      <c r="W133" s="2"/>
      <c r="X133" s="2"/>
    </row>
    <row r="134" spans="2:24" ht="15.75" customHeight="1">
      <c r="B134" s="2"/>
      <c r="C134" s="2"/>
      <c r="D134" s="2"/>
      <c r="E134" s="2"/>
      <c r="F134" s="2"/>
      <c r="G134" s="2"/>
      <c r="H134" s="2"/>
      <c r="I134" s="2"/>
      <c r="J134" s="2"/>
      <c r="K134" s="2"/>
      <c r="L134" s="2"/>
      <c r="M134" s="2"/>
      <c r="N134" s="2"/>
      <c r="O134" s="2"/>
      <c r="P134" s="2"/>
      <c r="Q134" s="2"/>
      <c r="R134" s="2"/>
      <c r="S134" s="2"/>
      <c r="T134" s="2"/>
      <c r="U134" s="2"/>
      <c r="V134" s="2"/>
      <c r="W134" s="2"/>
      <c r="X134" s="2"/>
    </row>
    <row r="135" spans="2:24" ht="15.75" customHeight="1">
      <c r="B135" s="2"/>
      <c r="C135" s="2"/>
      <c r="D135" s="2"/>
      <c r="E135" s="2"/>
      <c r="F135" s="2"/>
      <c r="G135" s="2"/>
      <c r="H135" s="2"/>
      <c r="I135" s="2"/>
      <c r="J135" s="2"/>
      <c r="K135" s="2"/>
      <c r="L135" s="2"/>
      <c r="M135" s="2"/>
      <c r="N135" s="2"/>
      <c r="O135" s="2"/>
      <c r="P135" s="2"/>
      <c r="Q135" s="2"/>
      <c r="R135" s="2"/>
      <c r="S135" s="2"/>
      <c r="T135" s="2"/>
      <c r="U135" s="2"/>
      <c r="V135" s="2"/>
      <c r="W135" s="2"/>
      <c r="X135" s="2"/>
    </row>
    <row r="136" spans="2:24" ht="15.75" customHeight="1">
      <c r="B136" s="2"/>
      <c r="C136" s="2"/>
      <c r="D136" s="2"/>
      <c r="E136" s="2"/>
      <c r="F136" s="2"/>
      <c r="G136" s="2"/>
      <c r="H136" s="2"/>
      <c r="I136" s="2"/>
      <c r="J136" s="2"/>
      <c r="K136" s="2"/>
      <c r="L136" s="2"/>
      <c r="M136" s="2"/>
      <c r="N136" s="2"/>
      <c r="O136" s="2"/>
      <c r="P136" s="2"/>
      <c r="Q136" s="2"/>
      <c r="R136" s="2"/>
      <c r="S136" s="2"/>
      <c r="T136" s="2"/>
      <c r="U136" s="2"/>
      <c r="V136" s="2"/>
      <c r="W136" s="2"/>
      <c r="X136" s="2"/>
    </row>
    <row r="137" spans="2:24" ht="15.75" customHeight="1">
      <c r="B137" s="2"/>
      <c r="C137" s="2"/>
      <c r="D137" s="2"/>
      <c r="E137" s="2"/>
      <c r="F137" s="2"/>
      <c r="G137" s="2"/>
      <c r="H137" s="2"/>
      <c r="I137" s="2"/>
      <c r="J137" s="2"/>
      <c r="K137" s="2"/>
      <c r="L137" s="2"/>
      <c r="M137" s="2"/>
      <c r="N137" s="2"/>
      <c r="O137" s="2"/>
      <c r="P137" s="2"/>
      <c r="Q137" s="2"/>
      <c r="R137" s="2"/>
      <c r="S137" s="2"/>
      <c r="T137" s="2"/>
      <c r="U137" s="2"/>
      <c r="V137" s="2"/>
      <c r="W137" s="2"/>
      <c r="X137" s="2"/>
    </row>
    <row r="138" spans="2:24" ht="15.75" customHeight="1">
      <c r="B138" s="2"/>
      <c r="C138" s="2"/>
      <c r="D138" s="2"/>
      <c r="E138" s="2"/>
      <c r="F138" s="2"/>
      <c r="G138" s="2"/>
      <c r="H138" s="2"/>
      <c r="I138" s="2"/>
      <c r="J138" s="2"/>
      <c r="K138" s="2"/>
      <c r="L138" s="2"/>
      <c r="M138" s="2"/>
      <c r="N138" s="2"/>
      <c r="O138" s="2"/>
      <c r="P138" s="2"/>
      <c r="Q138" s="2"/>
      <c r="R138" s="2"/>
      <c r="S138" s="2"/>
      <c r="T138" s="2"/>
      <c r="U138" s="2"/>
      <c r="V138" s="2"/>
      <c r="W138" s="2"/>
      <c r="X138" s="2"/>
    </row>
    <row r="139" spans="2:24" ht="15.75" customHeight="1">
      <c r="B139" s="2"/>
      <c r="C139" s="2"/>
      <c r="D139" s="2"/>
      <c r="E139" s="2"/>
      <c r="F139" s="2"/>
      <c r="G139" s="2"/>
      <c r="H139" s="2"/>
      <c r="I139" s="2"/>
      <c r="J139" s="2"/>
      <c r="K139" s="2"/>
      <c r="L139" s="2"/>
      <c r="M139" s="2"/>
      <c r="N139" s="2"/>
      <c r="O139" s="2"/>
      <c r="P139" s="2"/>
      <c r="Q139" s="2"/>
      <c r="R139" s="2"/>
      <c r="S139" s="2"/>
      <c r="T139" s="2"/>
      <c r="U139" s="2"/>
      <c r="V139" s="2"/>
      <c r="W139" s="2"/>
      <c r="X139" s="2"/>
    </row>
    <row r="140" spans="2:24" ht="15.75" customHeight="1">
      <c r="B140" s="2"/>
      <c r="C140" s="2"/>
      <c r="D140" s="2"/>
      <c r="E140" s="2"/>
      <c r="F140" s="2"/>
      <c r="G140" s="2"/>
      <c r="H140" s="2"/>
      <c r="I140" s="2"/>
      <c r="J140" s="2"/>
      <c r="K140" s="2"/>
      <c r="L140" s="2"/>
      <c r="M140" s="2"/>
      <c r="N140" s="2"/>
      <c r="O140" s="2"/>
      <c r="P140" s="2"/>
      <c r="Q140" s="2"/>
      <c r="R140" s="2"/>
      <c r="S140" s="2"/>
      <c r="T140" s="2"/>
      <c r="U140" s="2"/>
      <c r="V140" s="2"/>
      <c r="W140" s="2"/>
      <c r="X140" s="2"/>
    </row>
    <row r="141" spans="2:24" ht="15.75" customHeight="1">
      <c r="B141" s="2"/>
      <c r="C141" s="2"/>
      <c r="D141" s="2"/>
      <c r="E141" s="2"/>
      <c r="F141" s="2"/>
      <c r="G141" s="2"/>
      <c r="H141" s="2"/>
      <c r="I141" s="2"/>
      <c r="J141" s="2"/>
      <c r="K141" s="2"/>
      <c r="L141" s="2"/>
      <c r="M141" s="2"/>
      <c r="N141" s="2"/>
      <c r="O141" s="2"/>
      <c r="P141" s="2"/>
      <c r="Q141" s="2"/>
      <c r="R141" s="2"/>
      <c r="S141" s="2"/>
      <c r="T141" s="2"/>
      <c r="U141" s="2"/>
      <c r="V141" s="2"/>
      <c r="W141" s="2"/>
      <c r="X141" s="2"/>
    </row>
    <row r="142" spans="2:24" ht="15.75" customHeight="1">
      <c r="B142" s="2"/>
      <c r="C142" s="2"/>
      <c r="D142" s="2"/>
      <c r="E142" s="2"/>
      <c r="F142" s="2"/>
      <c r="G142" s="2"/>
      <c r="H142" s="2"/>
      <c r="I142" s="2"/>
      <c r="J142" s="2"/>
      <c r="K142" s="2"/>
      <c r="L142" s="2"/>
      <c r="M142" s="2"/>
      <c r="N142" s="2"/>
      <c r="O142" s="2"/>
      <c r="P142" s="2"/>
      <c r="Q142" s="2"/>
      <c r="R142" s="2"/>
      <c r="S142" s="2"/>
      <c r="T142" s="2"/>
      <c r="U142" s="2"/>
      <c r="V142" s="2"/>
      <c r="W142" s="2"/>
      <c r="X142" s="2"/>
    </row>
    <row r="143" spans="2:24" ht="15.75" customHeight="1">
      <c r="B143" s="2"/>
      <c r="C143" s="2"/>
      <c r="D143" s="2"/>
      <c r="E143" s="2"/>
      <c r="F143" s="2"/>
      <c r="G143" s="2"/>
      <c r="H143" s="2"/>
      <c r="I143" s="2"/>
      <c r="J143" s="2"/>
      <c r="K143" s="2"/>
      <c r="L143" s="2"/>
      <c r="M143" s="2"/>
      <c r="N143" s="2"/>
      <c r="O143" s="2"/>
      <c r="P143" s="2"/>
      <c r="Q143" s="2"/>
      <c r="R143" s="2"/>
      <c r="S143" s="2"/>
      <c r="T143" s="2"/>
      <c r="U143" s="2"/>
      <c r="V143" s="2"/>
      <c r="W143" s="2"/>
      <c r="X143" s="2"/>
    </row>
    <row r="144" spans="2:24" ht="15.75" customHeight="1">
      <c r="B144" s="2"/>
      <c r="C144" s="2"/>
      <c r="D144" s="2"/>
      <c r="E144" s="2"/>
      <c r="F144" s="2"/>
      <c r="G144" s="2"/>
      <c r="H144" s="2"/>
      <c r="I144" s="2"/>
      <c r="J144" s="2"/>
      <c r="K144" s="2"/>
      <c r="L144" s="2"/>
      <c r="M144" s="2"/>
      <c r="N144" s="2"/>
      <c r="O144" s="2"/>
      <c r="P144" s="2"/>
      <c r="Q144" s="2"/>
      <c r="R144" s="2"/>
      <c r="S144" s="2"/>
      <c r="T144" s="2"/>
      <c r="U144" s="2"/>
      <c r="V144" s="2"/>
      <c r="W144" s="2"/>
      <c r="X144" s="2"/>
    </row>
    <row r="145" spans="2:24" ht="15.75" customHeight="1">
      <c r="B145" s="2"/>
      <c r="C145" s="2"/>
      <c r="D145" s="2"/>
      <c r="E145" s="2"/>
      <c r="F145" s="2"/>
      <c r="G145" s="2"/>
      <c r="H145" s="2"/>
      <c r="I145" s="2"/>
      <c r="J145" s="2"/>
      <c r="K145" s="2"/>
      <c r="L145" s="2"/>
      <c r="M145" s="2"/>
      <c r="N145" s="2"/>
      <c r="O145" s="2"/>
      <c r="P145" s="2"/>
      <c r="Q145" s="2"/>
      <c r="R145" s="2"/>
      <c r="S145" s="2"/>
      <c r="T145" s="2"/>
      <c r="U145" s="2"/>
      <c r="V145" s="2"/>
      <c r="W145" s="2"/>
      <c r="X145" s="2"/>
    </row>
    <row r="146" spans="2:24" ht="15.75" customHeight="1">
      <c r="B146" s="2"/>
      <c r="C146" s="2"/>
      <c r="D146" s="2"/>
      <c r="E146" s="2"/>
      <c r="F146" s="2"/>
      <c r="G146" s="2"/>
      <c r="H146" s="2"/>
      <c r="I146" s="2"/>
      <c r="J146" s="2"/>
      <c r="K146" s="2"/>
      <c r="L146" s="2"/>
      <c r="M146" s="2"/>
      <c r="N146" s="2"/>
      <c r="O146" s="2"/>
      <c r="P146" s="2"/>
      <c r="Q146" s="2"/>
      <c r="R146" s="2"/>
      <c r="S146" s="2"/>
      <c r="T146" s="2"/>
      <c r="U146" s="2"/>
      <c r="V146" s="2"/>
      <c r="W146" s="2"/>
      <c r="X146" s="2"/>
    </row>
    <row r="147" spans="2:24" ht="15.75" customHeight="1">
      <c r="B147" s="2"/>
      <c r="C147" s="2"/>
      <c r="D147" s="2"/>
      <c r="E147" s="2"/>
      <c r="F147" s="2"/>
      <c r="G147" s="2"/>
      <c r="H147" s="2"/>
      <c r="I147" s="2"/>
      <c r="J147" s="2"/>
      <c r="K147" s="2"/>
      <c r="L147" s="2"/>
      <c r="M147" s="2"/>
      <c r="N147" s="2"/>
      <c r="O147" s="2"/>
      <c r="P147" s="2"/>
      <c r="Q147" s="2"/>
      <c r="R147" s="2"/>
      <c r="S147" s="2"/>
      <c r="T147" s="2"/>
      <c r="U147" s="2"/>
      <c r="V147" s="2"/>
      <c r="W147" s="2"/>
      <c r="X147" s="2"/>
    </row>
    <row r="148" spans="2:24" ht="15.75" customHeight="1">
      <c r="B148" s="2"/>
      <c r="C148" s="2"/>
      <c r="D148" s="2"/>
      <c r="E148" s="2"/>
      <c r="F148" s="2"/>
      <c r="G148" s="2"/>
      <c r="H148" s="2"/>
      <c r="I148" s="2"/>
      <c r="J148" s="2"/>
      <c r="K148" s="2"/>
      <c r="L148" s="2"/>
      <c r="M148" s="2"/>
      <c r="N148" s="2"/>
      <c r="O148" s="2"/>
      <c r="P148" s="2"/>
      <c r="Q148" s="2"/>
      <c r="R148" s="2"/>
      <c r="S148" s="2"/>
      <c r="T148" s="2"/>
      <c r="U148" s="2"/>
      <c r="V148" s="2"/>
      <c r="W148" s="2"/>
      <c r="X148" s="2"/>
    </row>
    <row r="149" spans="2:24" ht="15.75" customHeight="1">
      <c r="B149" s="2"/>
      <c r="C149" s="2"/>
      <c r="D149" s="2"/>
      <c r="E149" s="2"/>
      <c r="F149" s="2"/>
      <c r="G149" s="2"/>
      <c r="H149" s="2"/>
      <c r="I149" s="2"/>
      <c r="J149" s="2"/>
      <c r="K149" s="2"/>
      <c r="L149" s="2"/>
      <c r="M149" s="2"/>
      <c r="N149" s="2"/>
      <c r="O149" s="2"/>
      <c r="P149" s="2"/>
      <c r="Q149" s="2"/>
      <c r="R149" s="2"/>
      <c r="S149" s="2"/>
      <c r="T149" s="2"/>
      <c r="U149" s="2"/>
      <c r="V149" s="2"/>
      <c r="W149" s="2"/>
      <c r="X149" s="2"/>
    </row>
    <row r="150" spans="2:24" ht="15.75" customHeight="1">
      <c r="B150" s="2"/>
      <c r="C150" s="2"/>
      <c r="D150" s="2"/>
      <c r="E150" s="2"/>
      <c r="F150" s="2"/>
      <c r="G150" s="2"/>
      <c r="H150" s="2"/>
      <c r="I150" s="2"/>
      <c r="J150" s="2"/>
      <c r="K150" s="2"/>
      <c r="L150" s="2"/>
      <c r="M150" s="2"/>
      <c r="N150" s="2"/>
      <c r="O150" s="2"/>
      <c r="P150" s="2"/>
      <c r="Q150" s="2"/>
      <c r="R150" s="2"/>
      <c r="S150" s="2"/>
      <c r="T150" s="2"/>
      <c r="U150" s="2"/>
      <c r="V150" s="2"/>
      <c r="W150" s="2"/>
      <c r="X150" s="2"/>
    </row>
    <row r="151" spans="2:24" ht="15.75" customHeight="1">
      <c r="B151" s="2"/>
      <c r="C151" s="2"/>
      <c r="D151" s="2"/>
      <c r="E151" s="2"/>
      <c r="F151" s="2"/>
      <c r="G151" s="2"/>
      <c r="H151" s="2"/>
      <c r="I151" s="2"/>
      <c r="J151" s="2"/>
      <c r="K151" s="2"/>
      <c r="L151" s="2"/>
      <c r="M151" s="2"/>
      <c r="N151" s="2"/>
      <c r="O151" s="2"/>
      <c r="P151" s="2"/>
      <c r="Q151" s="2"/>
      <c r="R151" s="2"/>
      <c r="S151" s="2"/>
      <c r="T151" s="2"/>
      <c r="U151" s="2"/>
      <c r="V151" s="2"/>
      <c r="W151" s="2"/>
      <c r="X151" s="2"/>
    </row>
    <row r="152" spans="2:24" ht="15.75" customHeight="1">
      <c r="B152" s="2"/>
      <c r="C152" s="2"/>
      <c r="D152" s="2"/>
      <c r="E152" s="2"/>
      <c r="F152" s="2"/>
      <c r="G152" s="2"/>
      <c r="H152" s="2"/>
      <c r="I152" s="2"/>
      <c r="J152" s="2"/>
      <c r="K152" s="2"/>
      <c r="L152" s="2"/>
      <c r="M152" s="2"/>
      <c r="N152" s="2"/>
      <c r="O152" s="2"/>
      <c r="P152" s="2"/>
      <c r="Q152" s="2"/>
      <c r="R152" s="2"/>
      <c r="S152" s="2"/>
      <c r="T152" s="2"/>
      <c r="U152" s="2"/>
      <c r="V152" s="2"/>
      <c r="W152" s="2"/>
      <c r="X152" s="2"/>
    </row>
    <row r="153" spans="2:24" ht="15.75" customHeight="1">
      <c r="B153" s="2"/>
      <c r="C153" s="2"/>
      <c r="D153" s="2"/>
      <c r="E153" s="2"/>
      <c r="F153" s="2"/>
      <c r="G153" s="2"/>
      <c r="H153" s="2"/>
      <c r="I153" s="2"/>
      <c r="J153" s="2"/>
      <c r="K153" s="2"/>
      <c r="L153" s="2"/>
      <c r="M153" s="2"/>
      <c r="N153" s="2"/>
      <c r="O153" s="2"/>
      <c r="P153" s="2"/>
      <c r="Q153" s="2"/>
      <c r="R153" s="2"/>
      <c r="S153" s="2"/>
      <c r="T153" s="2"/>
      <c r="U153" s="2"/>
      <c r="V153" s="2"/>
      <c r="W153" s="2"/>
      <c r="X153" s="2"/>
    </row>
    <row r="154" spans="2:24" ht="15.75" customHeight="1">
      <c r="B154" s="2"/>
      <c r="C154" s="2"/>
      <c r="D154" s="2"/>
      <c r="E154" s="2"/>
      <c r="F154" s="2"/>
      <c r="G154" s="2"/>
      <c r="H154" s="2"/>
      <c r="I154" s="2"/>
      <c r="J154" s="2"/>
      <c r="K154" s="2"/>
      <c r="L154" s="2"/>
      <c r="M154" s="2"/>
      <c r="N154" s="2"/>
      <c r="O154" s="2"/>
      <c r="P154" s="2"/>
      <c r="Q154" s="2"/>
      <c r="R154" s="2"/>
      <c r="S154" s="2"/>
      <c r="T154" s="2"/>
      <c r="U154" s="2"/>
      <c r="V154" s="2"/>
      <c r="W154" s="2"/>
      <c r="X154" s="2"/>
    </row>
    <row r="155" spans="2:24" ht="15.75" customHeight="1">
      <c r="B155" s="2"/>
      <c r="C155" s="2"/>
      <c r="D155" s="2"/>
      <c r="E155" s="2"/>
      <c r="F155" s="2"/>
      <c r="G155" s="2"/>
      <c r="H155" s="2"/>
      <c r="I155" s="2"/>
      <c r="J155" s="2"/>
      <c r="K155" s="2"/>
      <c r="L155" s="2"/>
      <c r="M155" s="2"/>
      <c r="N155" s="2"/>
      <c r="O155" s="2"/>
      <c r="P155" s="2"/>
      <c r="Q155" s="2"/>
      <c r="R155" s="2"/>
      <c r="S155" s="2"/>
      <c r="T155" s="2"/>
      <c r="U155" s="2"/>
      <c r="V155" s="2"/>
      <c r="W155" s="2"/>
      <c r="X155" s="2"/>
    </row>
    <row r="156" spans="2:24" ht="15.75" customHeight="1">
      <c r="B156" s="2"/>
      <c r="C156" s="2"/>
      <c r="D156" s="2"/>
      <c r="E156" s="2"/>
      <c r="F156" s="2"/>
      <c r="G156" s="2"/>
      <c r="H156" s="2"/>
      <c r="I156" s="2"/>
      <c r="J156" s="2"/>
      <c r="K156" s="2"/>
      <c r="L156" s="2"/>
      <c r="M156" s="2"/>
      <c r="N156" s="2"/>
      <c r="O156" s="2"/>
      <c r="P156" s="2"/>
      <c r="Q156" s="2"/>
      <c r="R156" s="2"/>
      <c r="S156" s="2"/>
      <c r="T156" s="2"/>
      <c r="U156" s="2"/>
      <c r="V156" s="2"/>
      <c r="W156" s="2"/>
      <c r="X156" s="2"/>
    </row>
    <row r="157" spans="2:24" ht="15.75" customHeight="1">
      <c r="B157" s="2"/>
      <c r="C157" s="2"/>
      <c r="D157" s="2"/>
      <c r="E157" s="2"/>
      <c r="F157" s="2"/>
      <c r="G157" s="2"/>
      <c r="H157" s="2"/>
      <c r="I157" s="2"/>
      <c r="J157" s="2"/>
      <c r="K157" s="2"/>
      <c r="L157" s="2"/>
      <c r="M157" s="2"/>
      <c r="N157" s="2"/>
      <c r="O157" s="2"/>
      <c r="P157" s="2"/>
      <c r="Q157" s="2"/>
      <c r="R157" s="2"/>
      <c r="S157" s="2"/>
      <c r="T157" s="2"/>
      <c r="U157" s="2"/>
      <c r="V157" s="2"/>
      <c r="W157" s="2"/>
      <c r="X157" s="2"/>
    </row>
    <row r="158" spans="2:24" ht="15.75" customHeight="1">
      <c r="B158" s="2"/>
      <c r="C158" s="2"/>
      <c r="D158" s="2"/>
      <c r="E158" s="2"/>
      <c r="F158" s="2"/>
      <c r="G158" s="2"/>
      <c r="H158" s="2"/>
      <c r="I158" s="2"/>
      <c r="J158" s="2"/>
      <c r="K158" s="2"/>
      <c r="L158" s="2"/>
      <c r="M158" s="2"/>
      <c r="N158" s="2"/>
      <c r="O158" s="2"/>
      <c r="P158" s="2"/>
      <c r="Q158" s="2"/>
      <c r="R158" s="2"/>
      <c r="S158" s="2"/>
      <c r="T158" s="2"/>
      <c r="U158" s="2"/>
      <c r="V158" s="2"/>
      <c r="W158" s="2"/>
      <c r="X158" s="2"/>
    </row>
    <row r="159" spans="2:24" ht="15.75" customHeight="1">
      <c r="B159" s="2"/>
      <c r="C159" s="2"/>
      <c r="D159" s="2"/>
      <c r="E159" s="2"/>
      <c r="F159" s="2"/>
      <c r="G159" s="2"/>
      <c r="H159" s="2"/>
      <c r="I159" s="2"/>
      <c r="J159" s="2"/>
      <c r="K159" s="2"/>
      <c r="L159" s="2"/>
      <c r="M159" s="2"/>
      <c r="N159" s="2"/>
      <c r="O159" s="2"/>
      <c r="P159" s="2"/>
      <c r="Q159" s="2"/>
      <c r="R159" s="2"/>
      <c r="S159" s="2"/>
      <c r="T159" s="2"/>
      <c r="U159" s="2"/>
      <c r="V159" s="2"/>
      <c r="W159" s="2"/>
      <c r="X159" s="2"/>
    </row>
    <row r="160" spans="2:24" ht="15.75" customHeight="1">
      <c r="B160" s="2"/>
      <c r="C160" s="2"/>
      <c r="D160" s="2"/>
      <c r="E160" s="2"/>
      <c r="F160" s="2"/>
      <c r="G160" s="2"/>
      <c r="H160" s="2"/>
      <c r="I160" s="2"/>
      <c r="J160" s="2"/>
      <c r="K160" s="2"/>
      <c r="L160" s="2"/>
      <c r="M160" s="2"/>
      <c r="N160" s="2"/>
      <c r="O160" s="2"/>
      <c r="P160" s="2"/>
      <c r="Q160" s="2"/>
      <c r="R160" s="2"/>
      <c r="S160" s="2"/>
      <c r="T160" s="2"/>
      <c r="U160" s="2"/>
      <c r="V160" s="2"/>
      <c r="W160" s="2"/>
      <c r="X160" s="2"/>
    </row>
    <row r="161" spans="2:24" ht="15.75" customHeight="1">
      <c r="B161" s="2"/>
      <c r="C161" s="2"/>
      <c r="D161" s="2"/>
      <c r="E161" s="2"/>
      <c r="F161" s="2"/>
      <c r="G161" s="2"/>
      <c r="H161" s="2"/>
      <c r="I161" s="2"/>
      <c r="J161" s="2"/>
      <c r="K161" s="2"/>
      <c r="L161" s="2"/>
      <c r="M161" s="2"/>
      <c r="N161" s="2"/>
      <c r="O161" s="2"/>
      <c r="P161" s="2"/>
      <c r="Q161" s="2"/>
      <c r="R161" s="2"/>
      <c r="S161" s="2"/>
      <c r="T161" s="2"/>
      <c r="U161" s="2"/>
      <c r="V161" s="2"/>
      <c r="W161" s="2"/>
      <c r="X161" s="2"/>
    </row>
    <row r="162" spans="2:24" ht="15.75" customHeight="1">
      <c r="B162" s="2"/>
      <c r="C162" s="2"/>
      <c r="D162" s="2"/>
      <c r="E162" s="2"/>
      <c r="F162" s="2"/>
      <c r="G162" s="2"/>
      <c r="H162" s="2"/>
      <c r="I162" s="2"/>
      <c r="J162" s="2"/>
      <c r="K162" s="2"/>
      <c r="L162" s="2"/>
      <c r="M162" s="2"/>
      <c r="N162" s="2"/>
      <c r="O162" s="2"/>
      <c r="P162" s="2"/>
      <c r="Q162" s="2"/>
      <c r="R162" s="2"/>
      <c r="S162" s="2"/>
      <c r="T162" s="2"/>
      <c r="U162" s="2"/>
      <c r="V162" s="2"/>
      <c r="W162" s="2"/>
      <c r="X162" s="2"/>
    </row>
    <row r="163" spans="2:24" ht="15.75" customHeight="1">
      <c r="B163" s="2"/>
      <c r="C163" s="2"/>
      <c r="D163" s="2"/>
      <c r="E163" s="2"/>
      <c r="F163" s="2"/>
      <c r="G163" s="2"/>
      <c r="H163" s="2"/>
      <c r="I163" s="2"/>
      <c r="J163" s="2"/>
      <c r="K163" s="2"/>
      <c r="L163" s="2"/>
      <c r="M163" s="2"/>
      <c r="N163" s="2"/>
      <c r="O163" s="2"/>
      <c r="P163" s="2"/>
      <c r="Q163" s="2"/>
      <c r="R163" s="2"/>
      <c r="S163" s="2"/>
      <c r="T163" s="2"/>
      <c r="U163" s="2"/>
      <c r="V163" s="2"/>
      <c r="W163" s="2"/>
      <c r="X163" s="2"/>
    </row>
    <row r="164" spans="2:24" ht="15.75" customHeight="1">
      <c r="B164" s="2"/>
      <c r="C164" s="2"/>
      <c r="D164" s="2"/>
      <c r="E164" s="2"/>
      <c r="F164" s="2"/>
      <c r="G164" s="2"/>
      <c r="H164" s="2"/>
      <c r="I164" s="2"/>
      <c r="J164" s="2"/>
      <c r="K164" s="2"/>
      <c r="L164" s="2"/>
      <c r="M164" s="2"/>
      <c r="N164" s="2"/>
      <c r="O164" s="2"/>
      <c r="P164" s="2"/>
      <c r="Q164" s="2"/>
      <c r="R164" s="2"/>
      <c r="S164" s="2"/>
      <c r="T164" s="2"/>
      <c r="U164" s="2"/>
      <c r="V164" s="2"/>
      <c r="W164" s="2"/>
      <c r="X164" s="2"/>
    </row>
    <row r="165" spans="2:24" ht="15.75" customHeight="1">
      <c r="B165" s="2"/>
      <c r="C165" s="2"/>
      <c r="D165" s="2"/>
      <c r="E165" s="2"/>
      <c r="F165" s="2"/>
      <c r="G165" s="2"/>
      <c r="H165" s="2"/>
      <c r="I165" s="2"/>
      <c r="J165" s="2"/>
      <c r="K165" s="2"/>
      <c r="L165" s="2"/>
      <c r="M165" s="2"/>
      <c r="N165" s="2"/>
      <c r="O165" s="2"/>
      <c r="P165" s="2"/>
      <c r="Q165" s="2"/>
      <c r="R165" s="2"/>
      <c r="S165" s="2"/>
      <c r="T165" s="2"/>
      <c r="U165" s="2"/>
      <c r="V165" s="2"/>
      <c r="W165" s="2"/>
      <c r="X165" s="2"/>
    </row>
    <row r="166" spans="2:24" ht="15.75" customHeight="1">
      <c r="B166" s="2"/>
      <c r="C166" s="2"/>
      <c r="D166" s="2"/>
      <c r="E166" s="2"/>
      <c r="F166" s="2"/>
      <c r="G166" s="2"/>
      <c r="H166" s="2"/>
      <c r="I166" s="2"/>
      <c r="J166" s="2"/>
      <c r="K166" s="2"/>
      <c r="L166" s="2"/>
      <c r="M166" s="2"/>
      <c r="N166" s="2"/>
      <c r="O166" s="2"/>
      <c r="P166" s="2"/>
      <c r="Q166" s="2"/>
      <c r="R166" s="2"/>
      <c r="S166" s="2"/>
      <c r="T166" s="2"/>
      <c r="U166" s="2"/>
      <c r="V166" s="2"/>
      <c r="W166" s="2"/>
      <c r="X166" s="2"/>
    </row>
    <row r="167" spans="2:24" ht="15.75" customHeight="1">
      <c r="B167" s="2"/>
      <c r="C167" s="2"/>
      <c r="D167" s="2"/>
      <c r="E167" s="2"/>
      <c r="F167" s="2"/>
      <c r="G167" s="2"/>
      <c r="H167" s="2"/>
      <c r="I167" s="2"/>
      <c r="J167" s="2"/>
      <c r="K167" s="2"/>
      <c r="L167" s="2"/>
      <c r="M167" s="2"/>
      <c r="N167" s="2"/>
      <c r="O167" s="2"/>
      <c r="P167" s="2"/>
      <c r="Q167" s="2"/>
      <c r="R167" s="2"/>
      <c r="S167" s="2"/>
      <c r="T167" s="2"/>
      <c r="U167" s="2"/>
      <c r="V167" s="2"/>
      <c r="W167" s="2"/>
      <c r="X167" s="2"/>
    </row>
    <row r="168" spans="2:24" ht="15.75" customHeight="1">
      <c r="B168" s="2"/>
      <c r="C168" s="2"/>
      <c r="D168" s="2"/>
      <c r="E168" s="2"/>
      <c r="F168" s="2"/>
      <c r="G168" s="2"/>
      <c r="H168" s="2"/>
      <c r="I168" s="2"/>
      <c r="J168" s="2"/>
      <c r="K168" s="2"/>
      <c r="L168" s="2"/>
      <c r="M168" s="2"/>
      <c r="N168" s="2"/>
      <c r="O168" s="2"/>
      <c r="P168" s="2"/>
      <c r="Q168" s="2"/>
      <c r="R168" s="2"/>
      <c r="S168" s="2"/>
      <c r="T168" s="2"/>
      <c r="U168" s="2"/>
      <c r="V168" s="2"/>
      <c r="W168" s="2"/>
      <c r="X168" s="2"/>
    </row>
    <row r="169" spans="2:24" ht="15.75" customHeight="1">
      <c r="B169" s="2"/>
      <c r="C169" s="2"/>
      <c r="D169" s="2"/>
      <c r="E169" s="2"/>
      <c r="F169" s="2"/>
      <c r="G169" s="2"/>
      <c r="H169" s="2"/>
      <c r="I169" s="2"/>
      <c r="J169" s="2"/>
      <c r="K169" s="2"/>
      <c r="L169" s="2"/>
      <c r="M169" s="2"/>
      <c r="N169" s="2"/>
      <c r="O169" s="2"/>
      <c r="P169" s="2"/>
      <c r="Q169" s="2"/>
      <c r="R169" s="2"/>
      <c r="S169" s="2"/>
      <c r="T169" s="2"/>
      <c r="U169" s="2"/>
      <c r="V169" s="2"/>
      <c r="W169" s="2"/>
      <c r="X169" s="2"/>
    </row>
    <row r="170" spans="2:24" ht="15.75" customHeight="1">
      <c r="B170" s="2"/>
      <c r="C170" s="2"/>
      <c r="D170" s="2"/>
      <c r="E170" s="2"/>
      <c r="F170" s="2"/>
      <c r="G170" s="2"/>
      <c r="H170" s="2"/>
      <c r="I170" s="2"/>
      <c r="J170" s="2"/>
      <c r="K170" s="2"/>
      <c r="L170" s="2"/>
      <c r="M170" s="2"/>
      <c r="N170" s="2"/>
      <c r="O170" s="2"/>
      <c r="P170" s="2"/>
      <c r="Q170" s="2"/>
      <c r="R170" s="2"/>
      <c r="S170" s="2"/>
      <c r="T170" s="2"/>
      <c r="U170" s="2"/>
      <c r="V170" s="2"/>
      <c r="W170" s="2"/>
      <c r="X170" s="2"/>
    </row>
    <row r="171" spans="2:24" ht="15.75" customHeight="1">
      <c r="B171" s="2"/>
      <c r="C171" s="2"/>
      <c r="D171" s="2"/>
      <c r="E171" s="2"/>
      <c r="F171" s="2"/>
      <c r="G171" s="2"/>
      <c r="H171" s="2"/>
      <c r="I171" s="2"/>
      <c r="J171" s="2"/>
      <c r="K171" s="2"/>
      <c r="L171" s="2"/>
      <c r="M171" s="2"/>
      <c r="N171" s="2"/>
      <c r="O171" s="2"/>
      <c r="P171" s="2"/>
      <c r="Q171" s="2"/>
      <c r="R171" s="2"/>
      <c r="S171" s="2"/>
      <c r="T171" s="2"/>
      <c r="U171" s="2"/>
      <c r="V171" s="2"/>
      <c r="W171" s="2"/>
      <c r="X171" s="2"/>
    </row>
    <row r="172" spans="2:24" ht="15.75" customHeight="1">
      <c r="B172" s="2"/>
      <c r="C172" s="2"/>
      <c r="D172" s="2"/>
      <c r="E172" s="2"/>
      <c r="F172" s="2"/>
      <c r="G172" s="2"/>
      <c r="H172" s="2"/>
      <c r="I172" s="2"/>
      <c r="J172" s="2"/>
      <c r="K172" s="2"/>
      <c r="L172" s="2"/>
      <c r="M172" s="2"/>
      <c r="N172" s="2"/>
      <c r="O172" s="2"/>
      <c r="P172" s="2"/>
      <c r="Q172" s="2"/>
      <c r="R172" s="2"/>
      <c r="S172" s="2"/>
      <c r="T172" s="2"/>
      <c r="U172" s="2"/>
      <c r="V172" s="2"/>
      <c r="W172" s="2"/>
      <c r="X172" s="2"/>
    </row>
    <row r="173" spans="2:24" ht="15.75" customHeight="1">
      <c r="B173" s="2"/>
      <c r="C173" s="2"/>
      <c r="D173" s="2"/>
      <c r="E173" s="2"/>
      <c r="F173" s="2"/>
      <c r="G173" s="2"/>
      <c r="H173" s="2"/>
      <c r="I173" s="2"/>
      <c r="J173" s="2"/>
      <c r="K173" s="2"/>
      <c r="L173" s="2"/>
      <c r="M173" s="2"/>
      <c r="N173" s="2"/>
      <c r="O173" s="2"/>
      <c r="P173" s="2"/>
      <c r="Q173" s="2"/>
      <c r="R173" s="2"/>
      <c r="S173" s="2"/>
      <c r="T173" s="2"/>
      <c r="U173" s="2"/>
      <c r="V173" s="2"/>
      <c r="W173" s="2"/>
      <c r="X173" s="2"/>
    </row>
    <row r="174" spans="2:24" ht="15.75" customHeight="1">
      <c r="B174" s="2"/>
      <c r="C174" s="2"/>
      <c r="D174" s="2"/>
      <c r="E174" s="2"/>
      <c r="F174" s="2"/>
      <c r="G174" s="2"/>
      <c r="H174" s="2"/>
      <c r="I174" s="2"/>
      <c r="J174" s="2"/>
      <c r="K174" s="2"/>
      <c r="L174" s="2"/>
      <c r="M174" s="2"/>
      <c r="N174" s="2"/>
      <c r="O174" s="2"/>
      <c r="P174" s="2"/>
      <c r="Q174" s="2"/>
      <c r="R174" s="2"/>
      <c r="S174" s="2"/>
      <c r="T174" s="2"/>
      <c r="U174" s="2"/>
      <c r="V174" s="2"/>
      <c r="W174" s="2"/>
      <c r="X174" s="2"/>
    </row>
    <row r="175" spans="2:24" ht="15.75" customHeight="1">
      <c r="B175" s="2"/>
      <c r="C175" s="2"/>
      <c r="D175" s="2"/>
      <c r="E175" s="2"/>
      <c r="F175" s="2"/>
      <c r="G175" s="2"/>
      <c r="H175" s="2"/>
      <c r="I175" s="2"/>
      <c r="J175" s="2"/>
      <c r="K175" s="2"/>
      <c r="L175" s="2"/>
      <c r="M175" s="2"/>
      <c r="N175" s="2"/>
      <c r="O175" s="2"/>
      <c r="P175" s="2"/>
      <c r="Q175" s="2"/>
      <c r="R175" s="2"/>
      <c r="S175" s="2"/>
      <c r="T175" s="2"/>
      <c r="U175" s="2"/>
      <c r="V175" s="2"/>
      <c r="W175" s="2"/>
      <c r="X175" s="2"/>
    </row>
    <row r="176" spans="2:24" ht="15.75" customHeight="1">
      <c r="B176" s="2"/>
      <c r="C176" s="2"/>
      <c r="D176" s="2"/>
      <c r="E176" s="2"/>
      <c r="F176" s="2"/>
      <c r="G176" s="2"/>
      <c r="H176" s="2"/>
      <c r="I176" s="2"/>
      <c r="J176" s="2"/>
      <c r="K176" s="2"/>
      <c r="L176" s="2"/>
      <c r="M176" s="2"/>
      <c r="N176" s="2"/>
      <c r="O176" s="2"/>
      <c r="P176" s="2"/>
      <c r="Q176" s="2"/>
      <c r="R176" s="2"/>
      <c r="S176" s="2"/>
      <c r="T176" s="2"/>
      <c r="U176" s="2"/>
      <c r="V176" s="2"/>
      <c r="W176" s="2"/>
      <c r="X176" s="2"/>
    </row>
    <row r="177" spans="2:24" ht="15.75" customHeight="1">
      <c r="B177" s="2"/>
      <c r="C177" s="2"/>
      <c r="D177" s="2"/>
      <c r="E177" s="2"/>
      <c r="F177" s="2"/>
      <c r="G177" s="2"/>
      <c r="H177" s="2"/>
      <c r="I177" s="2"/>
      <c r="J177" s="2"/>
      <c r="K177" s="2"/>
      <c r="L177" s="2"/>
      <c r="M177" s="2"/>
      <c r="N177" s="2"/>
      <c r="O177" s="2"/>
      <c r="P177" s="2"/>
      <c r="Q177" s="2"/>
      <c r="R177" s="2"/>
      <c r="S177" s="2"/>
      <c r="T177" s="2"/>
      <c r="U177" s="2"/>
      <c r="V177" s="2"/>
      <c r="W177" s="2"/>
      <c r="X177" s="2"/>
    </row>
    <row r="178" spans="2:24" ht="15.75" customHeight="1">
      <c r="B178" s="2"/>
      <c r="C178" s="2"/>
      <c r="D178" s="2"/>
      <c r="E178" s="2"/>
      <c r="F178" s="2"/>
      <c r="G178" s="2"/>
      <c r="H178" s="2"/>
      <c r="I178" s="2"/>
      <c r="J178" s="2"/>
      <c r="K178" s="2"/>
      <c r="L178" s="2"/>
      <c r="M178" s="2"/>
      <c r="N178" s="2"/>
      <c r="O178" s="2"/>
      <c r="P178" s="2"/>
      <c r="Q178" s="2"/>
      <c r="R178" s="2"/>
      <c r="S178" s="2"/>
      <c r="T178" s="2"/>
      <c r="U178" s="2"/>
      <c r="V178" s="2"/>
      <c r="W178" s="2"/>
      <c r="X178" s="2"/>
    </row>
    <row r="179" spans="2:24" ht="15.75" customHeight="1">
      <c r="B179" s="2"/>
      <c r="C179" s="2"/>
      <c r="D179" s="2"/>
      <c r="E179" s="2"/>
      <c r="F179" s="2"/>
      <c r="G179" s="2"/>
      <c r="H179" s="2"/>
      <c r="I179" s="2"/>
      <c r="J179" s="2"/>
      <c r="K179" s="2"/>
      <c r="L179" s="2"/>
      <c r="M179" s="2"/>
      <c r="N179" s="2"/>
      <c r="O179" s="2"/>
      <c r="P179" s="2"/>
      <c r="Q179" s="2"/>
      <c r="R179" s="2"/>
      <c r="S179" s="2"/>
      <c r="T179" s="2"/>
      <c r="U179" s="2"/>
      <c r="V179" s="2"/>
      <c r="W179" s="2"/>
      <c r="X179" s="2"/>
    </row>
    <row r="180" spans="2:24" ht="15.75" customHeight="1">
      <c r="B180" s="2"/>
      <c r="C180" s="2"/>
      <c r="D180" s="2"/>
      <c r="E180" s="2"/>
      <c r="F180" s="2"/>
      <c r="G180" s="2"/>
      <c r="H180" s="2"/>
      <c r="I180" s="2"/>
      <c r="J180" s="2"/>
      <c r="K180" s="2"/>
      <c r="L180" s="2"/>
      <c r="M180" s="2"/>
      <c r="N180" s="2"/>
      <c r="O180" s="2"/>
      <c r="P180" s="2"/>
      <c r="Q180" s="2"/>
      <c r="R180" s="2"/>
      <c r="S180" s="2"/>
      <c r="T180" s="2"/>
      <c r="U180" s="2"/>
      <c r="V180" s="2"/>
      <c r="W180" s="2"/>
      <c r="X180" s="2"/>
    </row>
    <row r="181" spans="2:24" ht="15.75" customHeight="1">
      <c r="B181" s="2"/>
      <c r="C181" s="2"/>
      <c r="D181" s="2"/>
      <c r="E181" s="2"/>
      <c r="F181" s="2"/>
      <c r="G181" s="2"/>
      <c r="H181" s="2"/>
      <c r="I181" s="2"/>
      <c r="J181" s="2"/>
      <c r="K181" s="2"/>
      <c r="L181" s="2"/>
      <c r="M181" s="2"/>
      <c r="N181" s="2"/>
      <c r="O181" s="2"/>
      <c r="P181" s="2"/>
      <c r="Q181" s="2"/>
      <c r="R181" s="2"/>
      <c r="S181" s="2"/>
      <c r="T181" s="2"/>
      <c r="U181" s="2"/>
      <c r="V181" s="2"/>
      <c r="W181" s="2"/>
      <c r="X181" s="2"/>
    </row>
    <row r="182" spans="2:24" ht="15.75" customHeight="1">
      <c r="B182" s="2"/>
      <c r="C182" s="2"/>
      <c r="D182" s="2"/>
      <c r="E182" s="2"/>
      <c r="F182" s="2"/>
      <c r="G182" s="2"/>
      <c r="H182" s="2"/>
      <c r="I182" s="2"/>
      <c r="J182" s="2"/>
      <c r="K182" s="2"/>
      <c r="L182" s="2"/>
      <c r="M182" s="2"/>
      <c r="N182" s="2"/>
      <c r="O182" s="2"/>
      <c r="P182" s="2"/>
      <c r="Q182" s="2"/>
      <c r="R182" s="2"/>
      <c r="S182" s="2"/>
      <c r="T182" s="2"/>
      <c r="U182" s="2"/>
      <c r="V182" s="2"/>
      <c r="W182" s="2"/>
      <c r="X182" s="2"/>
    </row>
    <row r="183" spans="2:24" ht="15.75" customHeight="1">
      <c r="B183" s="2"/>
      <c r="C183" s="2"/>
      <c r="D183" s="2"/>
      <c r="E183" s="2"/>
      <c r="F183" s="2"/>
      <c r="G183" s="2"/>
      <c r="H183" s="2"/>
      <c r="I183" s="2"/>
      <c r="J183" s="2"/>
      <c r="K183" s="2"/>
      <c r="L183" s="2"/>
      <c r="M183" s="2"/>
      <c r="N183" s="2"/>
      <c r="O183" s="2"/>
      <c r="P183" s="2"/>
      <c r="Q183" s="2"/>
      <c r="R183" s="2"/>
      <c r="S183" s="2"/>
      <c r="T183" s="2"/>
      <c r="U183" s="2"/>
      <c r="V183" s="2"/>
      <c r="W183" s="2"/>
      <c r="X183" s="2"/>
    </row>
    <row r="184" spans="2:24" ht="15.75" customHeight="1">
      <c r="B184" s="2"/>
      <c r="C184" s="2"/>
      <c r="D184" s="2"/>
      <c r="E184" s="2"/>
      <c r="F184" s="2"/>
      <c r="G184" s="2"/>
      <c r="H184" s="2"/>
      <c r="I184" s="2"/>
      <c r="J184" s="2"/>
      <c r="K184" s="2"/>
      <c r="L184" s="2"/>
      <c r="M184" s="2"/>
      <c r="N184" s="2"/>
      <c r="O184" s="2"/>
      <c r="P184" s="2"/>
      <c r="Q184" s="2"/>
      <c r="R184" s="2"/>
      <c r="S184" s="2"/>
      <c r="T184" s="2"/>
      <c r="U184" s="2"/>
      <c r="V184" s="2"/>
      <c r="W184" s="2"/>
      <c r="X184" s="2"/>
    </row>
    <row r="185" spans="2:24" ht="15.75" customHeight="1">
      <c r="B185" s="2"/>
      <c r="C185" s="2"/>
      <c r="D185" s="2"/>
      <c r="E185" s="2"/>
      <c r="F185" s="2"/>
      <c r="G185" s="2"/>
      <c r="H185" s="2"/>
      <c r="I185" s="2"/>
      <c r="J185" s="2"/>
      <c r="K185" s="2"/>
      <c r="L185" s="2"/>
      <c r="M185" s="2"/>
      <c r="N185" s="2"/>
      <c r="O185" s="2"/>
      <c r="P185" s="2"/>
      <c r="Q185" s="2"/>
      <c r="R185" s="2"/>
      <c r="S185" s="2"/>
      <c r="T185" s="2"/>
      <c r="U185" s="2"/>
      <c r="V185" s="2"/>
      <c r="W185" s="2"/>
      <c r="X185" s="2"/>
    </row>
    <row r="186" spans="2:24" ht="15.75" customHeight="1">
      <c r="B186" s="2"/>
      <c r="C186" s="2"/>
      <c r="D186" s="2"/>
      <c r="E186" s="2"/>
      <c r="F186" s="2"/>
      <c r="G186" s="2"/>
      <c r="H186" s="2"/>
      <c r="I186" s="2"/>
      <c r="J186" s="2"/>
      <c r="K186" s="2"/>
      <c r="L186" s="2"/>
      <c r="M186" s="2"/>
      <c r="N186" s="2"/>
      <c r="O186" s="2"/>
      <c r="P186" s="2"/>
      <c r="Q186" s="2"/>
      <c r="R186" s="2"/>
      <c r="S186" s="2"/>
      <c r="T186" s="2"/>
      <c r="U186" s="2"/>
      <c r="V186" s="2"/>
      <c r="W186" s="2"/>
      <c r="X186" s="2"/>
    </row>
    <row r="187" spans="2:24" ht="15.75" customHeight="1">
      <c r="B187" s="2"/>
      <c r="C187" s="2"/>
      <c r="D187" s="2"/>
      <c r="E187" s="2"/>
      <c r="F187" s="2"/>
      <c r="G187" s="2"/>
      <c r="H187" s="2"/>
      <c r="I187" s="2"/>
      <c r="J187" s="2"/>
      <c r="K187" s="2"/>
      <c r="L187" s="2"/>
      <c r="M187" s="2"/>
      <c r="N187" s="2"/>
      <c r="O187" s="2"/>
      <c r="P187" s="2"/>
      <c r="Q187" s="2"/>
      <c r="R187" s="2"/>
      <c r="S187" s="2"/>
      <c r="T187" s="2"/>
      <c r="U187" s="2"/>
      <c r="V187" s="2"/>
      <c r="W187" s="2"/>
      <c r="X187" s="2"/>
    </row>
    <row r="188" spans="2:24" ht="15.75" customHeight="1">
      <c r="B188" s="2"/>
      <c r="C188" s="2"/>
      <c r="D188" s="2"/>
      <c r="E188" s="2"/>
      <c r="F188" s="2"/>
      <c r="G188" s="2"/>
      <c r="H188" s="2"/>
      <c r="I188" s="2"/>
      <c r="J188" s="2"/>
      <c r="K188" s="2"/>
      <c r="L188" s="2"/>
      <c r="M188" s="2"/>
      <c r="N188" s="2"/>
      <c r="O188" s="2"/>
      <c r="P188" s="2"/>
      <c r="Q188" s="2"/>
      <c r="R188" s="2"/>
      <c r="S188" s="2"/>
      <c r="T188" s="2"/>
      <c r="U188" s="2"/>
      <c r="V188" s="2"/>
      <c r="W188" s="2"/>
      <c r="X188" s="2"/>
    </row>
    <row r="189" spans="2:24" ht="15.75" customHeight="1">
      <c r="B189" s="2"/>
      <c r="C189" s="2"/>
      <c r="D189" s="2"/>
      <c r="E189" s="2"/>
      <c r="F189" s="2"/>
      <c r="G189" s="2"/>
      <c r="H189" s="2"/>
      <c r="I189" s="2"/>
      <c r="J189" s="2"/>
      <c r="K189" s="2"/>
      <c r="L189" s="2"/>
      <c r="M189" s="2"/>
      <c r="N189" s="2"/>
      <c r="O189" s="2"/>
      <c r="P189" s="2"/>
      <c r="Q189" s="2"/>
      <c r="R189" s="2"/>
      <c r="S189" s="2"/>
      <c r="T189" s="2"/>
      <c r="U189" s="2"/>
      <c r="V189" s="2"/>
      <c r="W189" s="2"/>
      <c r="X189" s="2"/>
    </row>
    <row r="190" spans="2:24" ht="15.75" customHeight="1">
      <c r="B190" s="2"/>
      <c r="C190" s="2"/>
      <c r="D190" s="2"/>
      <c r="E190" s="2"/>
      <c r="F190" s="2"/>
      <c r="G190" s="2"/>
      <c r="H190" s="2"/>
      <c r="I190" s="2"/>
      <c r="J190" s="2"/>
      <c r="K190" s="2"/>
      <c r="L190" s="2"/>
      <c r="M190" s="2"/>
      <c r="N190" s="2"/>
      <c r="O190" s="2"/>
      <c r="P190" s="2"/>
      <c r="Q190" s="2"/>
      <c r="R190" s="2"/>
      <c r="S190" s="2"/>
      <c r="T190" s="2"/>
      <c r="U190" s="2"/>
      <c r="V190" s="2"/>
      <c r="W190" s="2"/>
      <c r="X190" s="2"/>
    </row>
    <row r="191" spans="2:24" ht="15.75" customHeight="1">
      <c r="B191" s="2"/>
      <c r="C191" s="2"/>
      <c r="D191" s="2"/>
      <c r="E191" s="2"/>
      <c r="F191" s="2"/>
      <c r="G191" s="2"/>
      <c r="H191" s="2"/>
      <c r="I191" s="2"/>
      <c r="J191" s="2"/>
      <c r="K191" s="2"/>
      <c r="L191" s="2"/>
      <c r="M191" s="2"/>
      <c r="N191" s="2"/>
      <c r="O191" s="2"/>
      <c r="P191" s="2"/>
      <c r="Q191" s="2"/>
      <c r="R191" s="2"/>
      <c r="S191" s="2"/>
      <c r="T191" s="2"/>
      <c r="U191" s="2"/>
      <c r="V191" s="2"/>
      <c r="W191" s="2"/>
      <c r="X191" s="2"/>
    </row>
    <row r="192" spans="2:24" ht="15.75" customHeight="1">
      <c r="B192" s="2"/>
      <c r="C192" s="2"/>
      <c r="D192" s="2"/>
      <c r="E192" s="2"/>
      <c r="F192" s="2"/>
      <c r="G192" s="2"/>
      <c r="H192" s="2"/>
      <c r="I192" s="2"/>
      <c r="J192" s="2"/>
      <c r="K192" s="2"/>
      <c r="L192" s="2"/>
      <c r="M192" s="2"/>
      <c r="N192" s="2"/>
      <c r="O192" s="2"/>
      <c r="P192" s="2"/>
      <c r="Q192" s="2"/>
      <c r="R192" s="2"/>
      <c r="S192" s="2"/>
      <c r="T192" s="2"/>
      <c r="U192" s="2"/>
      <c r="V192" s="2"/>
      <c r="W192" s="2"/>
      <c r="X192" s="2"/>
    </row>
    <row r="193" spans="2:24" ht="15.75" customHeight="1">
      <c r="B193" s="2"/>
      <c r="C193" s="2"/>
      <c r="D193" s="2"/>
      <c r="E193" s="2"/>
      <c r="F193" s="2"/>
      <c r="G193" s="2"/>
      <c r="H193" s="2"/>
      <c r="I193" s="2"/>
      <c r="J193" s="2"/>
      <c r="K193" s="2"/>
      <c r="L193" s="2"/>
      <c r="M193" s="2"/>
      <c r="N193" s="2"/>
      <c r="O193" s="2"/>
      <c r="P193" s="2"/>
      <c r="Q193" s="2"/>
      <c r="R193" s="2"/>
      <c r="S193" s="2"/>
      <c r="T193" s="2"/>
      <c r="U193" s="2"/>
      <c r="V193" s="2"/>
      <c r="W193" s="2"/>
      <c r="X193" s="2"/>
    </row>
    <row r="194" spans="2:24" ht="15.75" customHeight="1">
      <c r="B194" s="2"/>
      <c r="C194" s="2"/>
      <c r="D194" s="2"/>
      <c r="E194" s="2"/>
      <c r="F194" s="2"/>
      <c r="G194" s="2"/>
      <c r="H194" s="2"/>
      <c r="I194" s="2"/>
      <c r="J194" s="2"/>
      <c r="K194" s="2"/>
      <c r="L194" s="2"/>
      <c r="M194" s="2"/>
      <c r="N194" s="2"/>
      <c r="O194" s="2"/>
      <c r="P194" s="2"/>
      <c r="Q194" s="2"/>
      <c r="R194" s="2"/>
      <c r="S194" s="2"/>
      <c r="T194" s="2"/>
      <c r="U194" s="2"/>
      <c r="V194" s="2"/>
      <c r="W194" s="2"/>
      <c r="X194" s="2"/>
    </row>
    <row r="195" spans="2:24" ht="15.75" customHeight="1">
      <c r="B195" s="2"/>
      <c r="C195" s="2"/>
      <c r="D195" s="2"/>
      <c r="E195" s="2"/>
      <c r="F195" s="2"/>
      <c r="G195" s="2"/>
      <c r="H195" s="2"/>
      <c r="I195" s="2"/>
      <c r="J195" s="2"/>
      <c r="K195" s="2"/>
      <c r="L195" s="2"/>
      <c r="M195" s="2"/>
      <c r="N195" s="2"/>
      <c r="O195" s="2"/>
      <c r="P195" s="2"/>
      <c r="Q195" s="2"/>
      <c r="R195" s="2"/>
      <c r="S195" s="2"/>
      <c r="T195" s="2"/>
      <c r="U195" s="2"/>
      <c r="V195" s="2"/>
      <c r="W195" s="2"/>
      <c r="X195" s="2"/>
    </row>
    <row r="196" spans="2:24" ht="15.75" customHeight="1">
      <c r="B196" s="2"/>
      <c r="C196" s="2"/>
      <c r="D196" s="2"/>
      <c r="E196" s="2"/>
      <c r="F196" s="2"/>
      <c r="G196" s="2"/>
      <c r="H196" s="2"/>
      <c r="I196" s="2"/>
      <c r="J196" s="2"/>
      <c r="K196" s="2"/>
      <c r="L196" s="2"/>
      <c r="M196" s="2"/>
      <c r="N196" s="2"/>
      <c r="O196" s="2"/>
      <c r="P196" s="2"/>
      <c r="Q196" s="2"/>
      <c r="R196" s="2"/>
      <c r="S196" s="2"/>
      <c r="T196" s="2"/>
      <c r="U196" s="2"/>
      <c r="V196" s="2"/>
      <c r="W196" s="2"/>
      <c r="X196" s="2"/>
    </row>
    <row r="197" spans="2:24" ht="15.75" customHeight="1">
      <c r="B197" s="2"/>
      <c r="C197" s="2"/>
      <c r="D197" s="2"/>
      <c r="E197" s="2"/>
      <c r="F197" s="2"/>
      <c r="G197" s="2"/>
      <c r="H197" s="2"/>
      <c r="I197" s="2"/>
      <c r="J197" s="2"/>
      <c r="K197" s="2"/>
      <c r="L197" s="2"/>
      <c r="M197" s="2"/>
      <c r="N197" s="2"/>
      <c r="O197" s="2"/>
      <c r="P197" s="2"/>
      <c r="Q197" s="2"/>
      <c r="R197" s="2"/>
      <c r="S197" s="2"/>
      <c r="T197" s="2"/>
      <c r="U197" s="2"/>
      <c r="V197" s="2"/>
      <c r="W197" s="2"/>
      <c r="X197" s="2"/>
    </row>
    <row r="198" spans="2:24" ht="15.75" customHeight="1">
      <c r="B198" s="2"/>
      <c r="C198" s="2"/>
      <c r="D198" s="2"/>
      <c r="E198" s="2"/>
      <c r="F198" s="2"/>
      <c r="G198" s="2"/>
      <c r="H198" s="2"/>
      <c r="I198" s="2"/>
      <c r="J198" s="2"/>
      <c r="K198" s="2"/>
      <c r="L198" s="2"/>
      <c r="M198" s="2"/>
      <c r="N198" s="2"/>
      <c r="O198" s="2"/>
      <c r="P198" s="2"/>
      <c r="Q198" s="2"/>
      <c r="R198" s="2"/>
      <c r="S198" s="2"/>
      <c r="T198" s="2"/>
      <c r="U198" s="2"/>
      <c r="V198" s="2"/>
      <c r="W198" s="2"/>
      <c r="X198" s="2"/>
    </row>
    <row r="199" spans="2:24" ht="15.75" customHeight="1">
      <c r="B199" s="2"/>
      <c r="C199" s="2"/>
      <c r="D199" s="2"/>
      <c r="E199" s="2"/>
      <c r="F199" s="2"/>
      <c r="G199" s="2"/>
      <c r="H199" s="2"/>
      <c r="I199" s="2"/>
      <c r="J199" s="2"/>
      <c r="K199" s="2"/>
      <c r="L199" s="2"/>
      <c r="M199" s="2"/>
      <c r="N199" s="2"/>
      <c r="O199" s="2"/>
      <c r="P199" s="2"/>
      <c r="Q199" s="2"/>
      <c r="R199" s="2"/>
      <c r="S199" s="2"/>
      <c r="T199" s="2"/>
      <c r="U199" s="2"/>
      <c r="V199" s="2"/>
      <c r="W199" s="2"/>
      <c r="X199" s="2"/>
    </row>
    <row r="200" spans="2:24" ht="15.75" customHeight="1">
      <c r="B200" s="2"/>
      <c r="C200" s="2"/>
      <c r="D200" s="2"/>
      <c r="E200" s="2"/>
      <c r="F200" s="2"/>
      <c r="G200" s="2"/>
      <c r="H200" s="2"/>
      <c r="I200" s="2"/>
      <c r="J200" s="2"/>
      <c r="K200" s="2"/>
      <c r="L200" s="2"/>
      <c r="M200" s="2"/>
      <c r="N200" s="2"/>
      <c r="O200" s="2"/>
      <c r="P200" s="2"/>
      <c r="Q200" s="2"/>
      <c r="R200" s="2"/>
      <c r="S200" s="2"/>
      <c r="T200" s="2"/>
      <c r="U200" s="2"/>
      <c r="V200" s="2"/>
      <c r="W200" s="2"/>
      <c r="X200" s="2"/>
    </row>
    <row r="201" spans="2:24" ht="15.75" customHeight="1">
      <c r="B201" s="2"/>
      <c r="C201" s="2"/>
      <c r="D201" s="2"/>
      <c r="E201" s="2"/>
      <c r="F201" s="2"/>
      <c r="G201" s="2"/>
      <c r="H201" s="2"/>
      <c r="I201" s="2"/>
      <c r="J201" s="2"/>
      <c r="K201" s="2"/>
      <c r="L201" s="2"/>
      <c r="M201" s="2"/>
      <c r="N201" s="2"/>
      <c r="O201" s="2"/>
      <c r="P201" s="2"/>
      <c r="Q201" s="2"/>
      <c r="R201" s="2"/>
      <c r="S201" s="2"/>
      <c r="T201" s="2"/>
      <c r="U201" s="2"/>
      <c r="V201" s="2"/>
      <c r="W201" s="2"/>
      <c r="X201" s="2"/>
    </row>
    <row r="202" spans="2:24" ht="15.75" customHeight="1">
      <c r="B202" s="2"/>
      <c r="C202" s="2"/>
      <c r="D202" s="2"/>
      <c r="E202" s="2"/>
      <c r="F202" s="2"/>
      <c r="G202" s="2"/>
      <c r="H202" s="2"/>
      <c r="I202" s="2"/>
      <c r="J202" s="2"/>
      <c r="K202" s="2"/>
      <c r="L202" s="2"/>
      <c r="M202" s="2"/>
      <c r="N202" s="2"/>
      <c r="O202" s="2"/>
      <c r="P202" s="2"/>
      <c r="Q202" s="2"/>
      <c r="R202" s="2"/>
      <c r="S202" s="2"/>
      <c r="T202" s="2"/>
      <c r="U202" s="2"/>
      <c r="V202" s="2"/>
      <c r="W202" s="2"/>
      <c r="X202" s="2"/>
    </row>
    <row r="203" spans="2:24" ht="15.75" customHeight="1">
      <c r="B203" s="2"/>
      <c r="C203" s="2"/>
      <c r="D203" s="2"/>
      <c r="E203" s="2"/>
      <c r="F203" s="2"/>
      <c r="G203" s="2"/>
      <c r="H203" s="2"/>
      <c r="I203" s="2"/>
      <c r="J203" s="2"/>
      <c r="K203" s="2"/>
      <c r="L203" s="2"/>
      <c r="M203" s="2"/>
      <c r="N203" s="2"/>
      <c r="O203" s="2"/>
      <c r="P203" s="2"/>
      <c r="Q203" s="2"/>
      <c r="R203" s="2"/>
      <c r="S203" s="2"/>
      <c r="T203" s="2"/>
      <c r="U203" s="2"/>
      <c r="V203" s="2"/>
      <c r="W203" s="2"/>
      <c r="X203" s="2"/>
    </row>
    <row r="204" spans="2:24" ht="15.75" customHeight="1">
      <c r="B204" s="2"/>
      <c r="C204" s="2"/>
      <c r="D204" s="2"/>
      <c r="E204" s="2"/>
      <c r="F204" s="2"/>
      <c r="G204" s="2"/>
      <c r="H204" s="2"/>
      <c r="I204" s="2"/>
      <c r="J204" s="2"/>
      <c r="K204" s="2"/>
      <c r="L204" s="2"/>
      <c r="M204" s="2"/>
      <c r="N204" s="2"/>
      <c r="O204" s="2"/>
      <c r="P204" s="2"/>
      <c r="Q204" s="2"/>
      <c r="R204" s="2"/>
      <c r="S204" s="2"/>
      <c r="T204" s="2"/>
      <c r="U204" s="2"/>
      <c r="V204" s="2"/>
      <c r="W204" s="2"/>
      <c r="X204" s="2"/>
    </row>
    <row r="205" spans="2:24" ht="15.75" customHeight="1">
      <c r="B205" s="2"/>
      <c r="C205" s="2"/>
      <c r="D205" s="2"/>
      <c r="E205" s="2"/>
      <c r="F205" s="2"/>
      <c r="G205" s="2"/>
      <c r="H205" s="2"/>
      <c r="I205" s="2"/>
      <c r="J205" s="2"/>
      <c r="K205" s="2"/>
      <c r="L205" s="2"/>
      <c r="M205" s="2"/>
      <c r="N205" s="2"/>
      <c r="O205" s="2"/>
      <c r="P205" s="2"/>
      <c r="Q205" s="2"/>
      <c r="R205" s="2"/>
      <c r="S205" s="2"/>
      <c r="T205" s="2"/>
      <c r="U205" s="2"/>
      <c r="V205" s="2"/>
      <c r="W205" s="2"/>
      <c r="X205" s="2"/>
    </row>
    <row r="206" spans="2:24" ht="15.75" customHeight="1">
      <c r="B206" s="2"/>
      <c r="C206" s="2"/>
      <c r="D206" s="2"/>
      <c r="E206" s="2"/>
      <c r="F206" s="2"/>
      <c r="G206" s="2"/>
      <c r="H206" s="2"/>
      <c r="I206" s="2"/>
      <c r="J206" s="2"/>
      <c r="K206" s="2"/>
      <c r="L206" s="2"/>
      <c r="M206" s="2"/>
      <c r="N206" s="2"/>
      <c r="O206" s="2"/>
      <c r="P206" s="2"/>
      <c r="Q206" s="2"/>
      <c r="R206" s="2"/>
      <c r="S206" s="2"/>
      <c r="T206" s="2"/>
      <c r="U206" s="2"/>
      <c r="V206" s="2"/>
      <c r="W206" s="2"/>
      <c r="X206" s="2"/>
    </row>
    <row r="207" spans="2:24" ht="15.75" customHeight="1">
      <c r="B207" s="2"/>
      <c r="C207" s="2"/>
      <c r="D207" s="2"/>
      <c r="E207" s="2"/>
      <c r="F207" s="2"/>
      <c r="G207" s="2"/>
      <c r="H207" s="2"/>
      <c r="I207" s="2"/>
      <c r="J207" s="2"/>
      <c r="K207" s="2"/>
      <c r="L207" s="2"/>
      <c r="M207" s="2"/>
      <c r="N207" s="2"/>
      <c r="O207" s="2"/>
      <c r="P207" s="2"/>
      <c r="Q207" s="2"/>
      <c r="R207" s="2"/>
      <c r="S207" s="2"/>
      <c r="T207" s="2"/>
      <c r="U207" s="2"/>
      <c r="V207" s="2"/>
      <c r="W207" s="2"/>
      <c r="X207" s="2"/>
    </row>
    <row r="208" spans="2:24" ht="15.75" customHeight="1">
      <c r="B208" s="2"/>
      <c r="C208" s="2"/>
      <c r="D208" s="2"/>
      <c r="E208" s="2"/>
      <c r="F208" s="2"/>
      <c r="G208" s="2"/>
      <c r="H208" s="2"/>
      <c r="I208" s="2"/>
      <c r="J208" s="2"/>
      <c r="K208" s="2"/>
      <c r="L208" s="2"/>
      <c r="M208" s="2"/>
      <c r="N208" s="2"/>
      <c r="O208" s="2"/>
      <c r="P208" s="2"/>
      <c r="Q208" s="2"/>
      <c r="R208" s="2"/>
      <c r="S208" s="2"/>
      <c r="T208" s="2"/>
      <c r="U208" s="2"/>
      <c r="V208" s="2"/>
      <c r="W208" s="2"/>
      <c r="X208" s="2"/>
    </row>
    <row r="209" spans="2:24" ht="15.75" customHeight="1">
      <c r="B209" s="2"/>
      <c r="C209" s="2"/>
      <c r="D209" s="2"/>
      <c r="E209" s="2"/>
      <c r="F209" s="2"/>
      <c r="G209" s="2"/>
      <c r="H209" s="2"/>
      <c r="I209" s="2"/>
      <c r="J209" s="2"/>
      <c r="K209" s="2"/>
      <c r="L209" s="2"/>
      <c r="M209" s="2"/>
      <c r="N209" s="2"/>
      <c r="O209" s="2"/>
      <c r="P209" s="2"/>
      <c r="Q209" s="2"/>
      <c r="R209" s="2"/>
      <c r="S209" s="2"/>
      <c r="T209" s="2"/>
      <c r="U209" s="2"/>
      <c r="V209" s="2"/>
      <c r="W209" s="2"/>
      <c r="X209" s="2"/>
    </row>
    <row r="210" spans="2:24" ht="15.75" customHeight="1">
      <c r="B210" s="2"/>
      <c r="C210" s="2"/>
      <c r="D210" s="2"/>
      <c r="E210" s="2"/>
      <c r="F210" s="2"/>
      <c r="G210" s="2"/>
      <c r="H210" s="2"/>
      <c r="I210" s="2"/>
      <c r="J210" s="2"/>
      <c r="K210" s="2"/>
      <c r="L210" s="2"/>
      <c r="M210" s="2"/>
      <c r="N210" s="2"/>
      <c r="O210" s="2"/>
      <c r="P210" s="2"/>
      <c r="Q210" s="2"/>
      <c r="R210" s="2"/>
      <c r="S210" s="2"/>
      <c r="T210" s="2"/>
      <c r="U210" s="2"/>
      <c r="V210" s="2"/>
      <c r="W210" s="2"/>
      <c r="X210" s="2"/>
    </row>
    <row r="211" spans="2:24" ht="15.75" customHeight="1">
      <c r="B211" s="2"/>
      <c r="C211" s="2"/>
      <c r="D211" s="2"/>
      <c r="E211" s="2"/>
      <c r="F211" s="2"/>
      <c r="G211" s="2"/>
      <c r="H211" s="2"/>
      <c r="I211" s="2"/>
      <c r="J211" s="2"/>
      <c r="K211" s="2"/>
      <c r="L211" s="2"/>
      <c r="M211" s="2"/>
      <c r="N211" s="2"/>
      <c r="O211" s="2"/>
      <c r="P211" s="2"/>
      <c r="Q211" s="2"/>
      <c r="R211" s="2"/>
      <c r="S211" s="2"/>
      <c r="T211" s="2"/>
      <c r="U211" s="2"/>
      <c r="V211" s="2"/>
      <c r="W211" s="2"/>
      <c r="X211" s="2"/>
    </row>
    <row r="212" spans="2:24" ht="15.75" customHeight="1">
      <c r="B212" s="2"/>
      <c r="C212" s="2"/>
      <c r="D212" s="2"/>
      <c r="E212" s="2"/>
      <c r="F212" s="2"/>
      <c r="G212" s="2"/>
      <c r="H212" s="2"/>
      <c r="I212" s="2"/>
      <c r="J212" s="2"/>
      <c r="K212" s="2"/>
      <c r="L212" s="2"/>
      <c r="M212" s="2"/>
      <c r="N212" s="2"/>
      <c r="O212" s="2"/>
      <c r="P212" s="2"/>
      <c r="Q212" s="2"/>
      <c r="R212" s="2"/>
      <c r="S212" s="2"/>
      <c r="T212" s="2"/>
      <c r="U212" s="2"/>
      <c r="V212" s="2"/>
      <c r="W212" s="2"/>
      <c r="X212" s="2"/>
    </row>
    <row r="213" spans="2:24" ht="15.75" customHeight="1">
      <c r="B213" s="2"/>
      <c r="C213" s="2"/>
      <c r="D213" s="2"/>
      <c r="E213" s="2"/>
      <c r="F213" s="2"/>
      <c r="G213" s="2"/>
      <c r="H213" s="2"/>
      <c r="I213" s="2"/>
      <c r="J213" s="2"/>
      <c r="K213" s="2"/>
      <c r="L213" s="2"/>
      <c r="M213" s="2"/>
      <c r="N213" s="2"/>
      <c r="O213" s="2"/>
      <c r="P213" s="2"/>
      <c r="Q213" s="2"/>
      <c r="R213" s="2"/>
      <c r="S213" s="2"/>
      <c r="T213" s="2"/>
      <c r="U213" s="2"/>
      <c r="V213" s="2"/>
      <c r="W213" s="2"/>
      <c r="X213" s="2"/>
    </row>
    <row r="214" spans="2:24" ht="15.75" customHeight="1">
      <c r="B214" s="2"/>
      <c r="C214" s="2"/>
      <c r="D214" s="2"/>
      <c r="E214" s="2"/>
      <c r="F214" s="2"/>
      <c r="G214" s="2"/>
      <c r="H214" s="2"/>
      <c r="I214" s="2"/>
      <c r="J214" s="2"/>
      <c r="K214" s="2"/>
      <c r="L214" s="2"/>
      <c r="M214" s="2"/>
      <c r="N214" s="2"/>
      <c r="O214" s="2"/>
      <c r="P214" s="2"/>
      <c r="Q214" s="2"/>
      <c r="R214" s="2"/>
      <c r="S214" s="2"/>
      <c r="T214" s="2"/>
      <c r="U214" s="2"/>
      <c r="V214" s="2"/>
      <c r="W214" s="2"/>
      <c r="X214" s="2"/>
    </row>
    <row r="215" spans="2:24" ht="15.75" customHeight="1">
      <c r="B215" s="2"/>
      <c r="C215" s="2"/>
      <c r="D215" s="2"/>
      <c r="E215" s="2"/>
      <c r="F215" s="2"/>
      <c r="G215" s="2"/>
      <c r="H215" s="2"/>
      <c r="I215" s="2"/>
      <c r="J215" s="2"/>
      <c r="K215" s="2"/>
      <c r="L215" s="2"/>
      <c r="M215" s="2"/>
      <c r="N215" s="2"/>
      <c r="O215" s="2"/>
      <c r="P215" s="2"/>
      <c r="Q215" s="2"/>
      <c r="R215" s="2"/>
      <c r="S215" s="2"/>
      <c r="T215" s="2"/>
      <c r="U215" s="2"/>
      <c r="V215" s="2"/>
      <c r="W215" s="2"/>
      <c r="X215" s="2"/>
    </row>
    <row r="216" spans="2:24" ht="15.75" customHeight="1"/>
    <row r="217" spans="2:24" ht="15.75" customHeight="1"/>
    <row r="218" spans="2:24" ht="15.75" customHeight="1"/>
    <row r="219" spans="2:24" ht="15.75" customHeight="1"/>
    <row r="220" spans="2:24" ht="15.75" customHeight="1"/>
    <row r="221" spans="2:24" ht="15.75" customHeight="1"/>
    <row r="222" spans="2:24" ht="15.75" customHeight="1"/>
    <row r="223" spans="2:24" ht="15.75" customHeight="1"/>
    <row r="224" spans="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sheetData>
  <sheetProtection algorithmName="SHA-512" hashValue="R/C/3Dvp2eESgtIsaSKs14V20Fneh6+By3PBB3ITdacsgIT8BH6BsNehSQNmxfyuAZZGPVQiHCBEyxNnvLQi/g==" saltValue="jBp13XCB0Fu1FWULMJNwaw==" spinCount="100000" sheet="1" objects="1" scenarios="1" selectLockedCells="1"/>
  <mergeCells count="22">
    <mergeCell ref="I23:K23"/>
    <mergeCell ref="A23:G23"/>
    <mergeCell ref="M23:O23"/>
    <mergeCell ref="P23:Q23"/>
    <mergeCell ref="M28:O28"/>
    <mergeCell ref="P28:Q28"/>
    <mergeCell ref="A28:F29"/>
    <mergeCell ref="B15:E15"/>
    <mergeCell ref="B16:E16"/>
    <mergeCell ref="B17:E17"/>
    <mergeCell ref="B18:E18"/>
    <mergeCell ref="B19:E19"/>
    <mergeCell ref="B14:E14"/>
    <mergeCell ref="B9:E9"/>
    <mergeCell ref="M1:O1"/>
    <mergeCell ref="P1:R1"/>
    <mergeCell ref="P2:R2"/>
    <mergeCell ref="B8:E8"/>
    <mergeCell ref="B10:E10"/>
    <mergeCell ref="B11:E11"/>
    <mergeCell ref="B12:E12"/>
    <mergeCell ref="B13:E13"/>
  </mergeCells>
  <printOptions horizontalCentered="1"/>
  <pageMargins left="0.2" right="0.2" top="0.25" bottom="0.25" header="0.3" footer="0.3"/>
  <pageSetup scale="70" orientation="landscape" r:id="rId1"/>
  <headerFooter>
    <oddHeader>&amp;RJanuary 1, 2023
US Gym</oddHeader>
    <oddFooter>&amp;CP &amp;P/&amp;N</oddFooter>
  </headerFooter>
  <rowBreaks count="1" manualBreakCount="1">
    <brk id="30"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27AFD-AFBB-43F4-96F0-49083665745A}">
  <sheetPr>
    <pageSetUpPr fitToPage="1"/>
  </sheetPr>
  <dimension ref="A6:P16"/>
  <sheetViews>
    <sheetView showGridLines="0" zoomScaleNormal="100" workbookViewId="0">
      <pane xSplit="1" ySplit="15" topLeftCell="B20" activePane="bottomRight" state="frozen"/>
      <selection pane="topRight" activeCell="B1" sqref="B1"/>
      <selection pane="bottomLeft" activeCell="A16" sqref="A16"/>
      <selection pane="bottomRight" activeCell="C4" sqref="C4"/>
    </sheetView>
  </sheetViews>
  <sheetFormatPr defaultColWidth="8.83203125" defaultRowHeight="12.3"/>
  <cols>
    <col min="1" max="1" width="35.5546875" customWidth="1"/>
    <col min="15" max="15" width="1.5546875" customWidth="1"/>
  </cols>
  <sheetData>
    <row r="6" spans="1:16" ht="12.6" thickBot="1">
      <c r="B6" s="453"/>
      <c r="C6" s="453"/>
      <c r="D6" s="453"/>
      <c r="E6" s="453"/>
      <c r="F6" s="453"/>
      <c r="G6" s="453"/>
      <c r="H6" s="453"/>
    </row>
    <row r="7" spans="1:16" ht="23.1" thickTop="1">
      <c r="A7" s="452" t="s">
        <v>177</v>
      </c>
      <c r="B7" s="211" t="s">
        <v>146</v>
      </c>
      <c r="C7" s="212" t="s">
        <v>147</v>
      </c>
      <c r="D7" s="213" t="s">
        <v>148</v>
      </c>
      <c r="E7" s="327" t="s">
        <v>156</v>
      </c>
      <c r="F7" s="320" t="s">
        <v>149</v>
      </c>
      <c r="G7" s="337" t="s">
        <v>157</v>
      </c>
      <c r="H7" s="214" t="s">
        <v>150</v>
      </c>
      <c r="I7" s="217" t="s">
        <v>151</v>
      </c>
      <c r="J7" s="330" t="s">
        <v>158</v>
      </c>
      <c r="K7" s="328" t="s">
        <v>152</v>
      </c>
      <c r="L7" s="215" t="s">
        <v>153</v>
      </c>
      <c r="M7" s="216" t="s">
        <v>154</v>
      </c>
      <c r="N7" s="218" t="s">
        <v>155</v>
      </c>
      <c r="P7" s="454" t="s">
        <v>178</v>
      </c>
    </row>
    <row r="8" spans="1:16" ht="7" customHeight="1" thickBot="1">
      <c r="B8" s="27"/>
      <c r="C8" s="28"/>
      <c r="D8" s="29"/>
      <c r="E8" s="321"/>
      <c r="F8" s="30"/>
      <c r="G8" s="316"/>
      <c r="H8" s="31"/>
      <c r="I8" s="33"/>
      <c r="J8" s="331"/>
      <c r="K8" s="424"/>
      <c r="L8" s="32"/>
      <c r="M8" s="24"/>
      <c r="N8" s="34"/>
      <c r="P8" s="455"/>
    </row>
    <row r="9" spans="1:16" ht="24.9" thickBot="1">
      <c r="A9" s="438" t="s">
        <v>179</v>
      </c>
      <c r="B9" s="425">
        <f>'HOLD BUY Sheet'!Q138+('HOLD BUY Sheet'!Q144*'HOLD BUY Sheet'!$U$145)+('HOLD BUY Sheet'!Q147*'HOLD BUY Sheet'!$U$148)+('HOLD BUY Sheet'!Q150*'HOLD BUY Sheet'!$U$151)+('HOLD BUY Sheet'!Q153*'HOLD BUY Sheet'!$U$154)+('HOLD BUY Sheet'!Q156*'HOLD BUY Sheet'!$U$157)+('HOLD BUY Sheet'!Q159*'HOLD BUY Sheet'!$U$160)+('HOLD BUY Sheet'!Q162*'HOLD BUY Sheet'!$U$163)+('HOLD BUY Sheet'!Q165*'HOLD BUY Sheet'!$U$166)+('HOLD BUY Sheet'!Q168*'HOLD BUY Sheet'!$U$169)+('HOLD BUY Sheet'!Q171*'HOLD BUY Sheet'!$U$172)+('HOLD BUY Sheet'!Q174*'HOLD BUY Sheet'!$U$175)+('HOLD BUY Sheet'!Q177*'HOLD BUY Sheet'!$U$178)+('HOLD BUY Sheet'!Q180*'HOLD BUY Sheet'!$U$181)+('HOLD BUY Sheet'!Q183*'HOLD BUY Sheet'!$U$184)+('HOLD BUY Sheet'!Q186*'HOLD BUY Sheet'!$U$187)</f>
        <v>0</v>
      </c>
      <c r="C9" s="426">
        <f>'HOLD BUY Sheet'!R138+('HOLD BUY Sheet'!R144*'HOLD BUY Sheet'!$U$145)+('HOLD BUY Sheet'!R147*'HOLD BUY Sheet'!$U$148)+('HOLD BUY Sheet'!R150*'HOLD BUY Sheet'!$U$151)+('HOLD BUY Sheet'!R153*'HOLD BUY Sheet'!$U$154)+('HOLD BUY Sheet'!R156*'HOLD BUY Sheet'!$U$157)+('HOLD BUY Sheet'!R159*'HOLD BUY Sheet'!$U$160)+('HOLD BUY Sheet'!R162*'HOLD BUY Sheet'!$U$163)+('HOLD BUY Sheet'!R165*'HOLD BUY Sheet'!$U$166)+('HOLD BUY Sheet'!R168*'HOLD BUY Sheet'!$U$169)+('HOLD BUY Sheet'!R171*'HOLD BUY Sheet'!$U$172)+('HOLD BUY Sheet'!R174*'HOLD BUY Sheet'!$U$175)+('HOLD BUY Sheet'!R177*'HOLD BUY Sheet'!$U$178)+('HOLD BUY Sheet'!R180*'HOLD BUY Sheet'!$U$181)+('HOLD BUY Sheet'!R183*'HOLD BUY Sheet'!$U$184)+('HOLD BUY Sheet'!R186*'HOLD BUY Sheet'!$U$187)</f>
        <v>0</v>
      </c>
      <c r="D9" s="427">
        <f>'HOLD BUY Sheet'!S138+('HOLD BUY Sheet'!S144*'HOLD BUY Sheet'!$U$145)+('HOLD BUY Sheet'!S147*'HOLD BUY Sheet'!$U$148)+('HOLD BUY Sheet'!S150*'HOLD BUY Sheet'!$U$151)+('HOLD BUY Sheet'!S153*'HOLD BUY Sheet'!$U$154)+('HOLD BUY Sheet'!S156*'HOLD BUY Sheet'!$U$157)+('HOLD BUY Sheet'!S159*'HOLD BUY Sheet'!$U$160)+('HOLD BUY Sheet'!S162*'HOLD BUY Sheet'!$U$163)+('HOLD BUY Sheet'!S165*'HOLD BUY Sheet'!$U$166)+('HOLD BUY Sheet'!S168*'HOLD BUY Sheet'!$U$169)+('HOLD BUY Sheet'!S171*'HOLD BUY Sheet'!$U$172)+('HOLD BUY Sheet'!S174*'HOLD BUY Sheet'!$U$175)+('HOLD BUY Sheet'!S177*'HOLD BUY Sheet'!$U$178)+('HOLD BUY Sheet'!S180*'HOLD BUY Sheet'!$U$181)+('HOLD BUY Sheet'!S183*'HOLD BUY Sheet'!$U$184)+('HOLD BUY Sheet'!S186*'HOLD BUY Sheet'!$U$187)</f>
        <v>0</v>
      </c>
      <c r="E9" s="428">
        <f>'HOLD BUY Sheet'!T138+('HOLD BUY Sheet'!T144*'HOLD BUY Sheet'!$U$145)+('HOLD BUY Sheet'!T147*'HOLD BUY Sheet'!$U$148)+('HOLD BUY Sheet'!T150*'HOLD BUY Sheet'!$U$151)+('HOLD BUY Sheet'!T153*'HOLD BUY Sheet'!$U$154)+('HOLD BUY Sheet'!T156*'HOLD BUY Sheet'!$U$157)+('HOLD BUY Sheet'!T159*'HOLD BUY Sheet'!$U$160)+('HOLD BUY Sheet'!T162*'HOLD BUY Sheet'!$U$163)+('HOLD BUY Sheet'!T165*'HOLD BUY Sheet'!$U$166)+('HOLD BUY Sheet'!T168*'HOLD BUY Sheet'!$U$169)+('HOLD BUY Sheet'!T171*'HOLD BUY Sheet'!$U$172)+('HOLD BUY Sheet'!T174*'HOLD BUY Sheet'!$U$175)+('HOLD BUY Sheet'!T177*'HOLD BUY Sheet'!$U$178)+('HOLD BUY Sheet'!T180*'HOLD BUY Sheet'!$U$181)+('HOLD BUY Sheet'!T183*'HOLD BUY Sheet'!$U$184)+('HOLD BUY Sheet'!T186*'HOLD BUY Sheet'!$U$187)</f>
        <v>0</v>
      </c>
      <c r="F9" s="429">
        <f>'HOLD BUY Sheet'!U138+('HOLD BUY Sheet'!U144*'HOLD BUY Sheet'!$U$145)+('HOLD BUY Sheet'!U147*'HOLD BUY Sheet'!$U$148)+('HOLD BUY Sheet'!U150*'HOLD BUY Sheet'!$U$151)+('HOLD BUY Sheet'!U153*'HOLD BUY Sheet'!$U$154)+('HOLD BUY Sheet'!U156*'HOLD BUY Sheet'!$U$157)+('HOLD BUY Sheet'!U159*'HOLD BUY Sheet'!$U$160)+('HOLD BUY Sheet'!U162*'HOLD BUY Sheet'!$U$163)+('HOLD BUY Sheet'!U165*'HOLD BUY Sheet'!$U$166)+('HOLD BUY Sheet'!U168*'HOLD BUY Sheet'!$U$169)+('HOLD BUY Sheet'!U171*'HOLD BUY Sheet'!$U$172)+('HOLD BUY Sheet'!U174*'HOLD BUY Sheet'!$U$175)+('HOLD BUY Sheet'!U177*'HOLD BUY Sheet'!$U$178)+('HOLD BUY Sheet'!U180*'HOLD BUY Sheet'!$U$181)+('HOLD BUY Sheet'!U183*'HOLD BUY Sheet'!$U$184)+('HOLD BUY Sheet'!U186*'HOLD BUY Sheet'!$U$187)</f>
        <v>0</v>
      </c>
      <c r="G9" s="430">
        <f>'HOLD BUY Sheet'!V138+('HOLD BUY Sheet'!V144*'HOLD BUY Sheet'!$U$145)+('HOLD BUY Sheet'!V147*'HOLD BUY Sheet'!$U$148)+('HOLD BUY Sheet'!V150*'HOLD BUY Sheet'!$U$151)+('HOLD BUY Sheet'!V153*'HOLD BUY Sheet'!$U$154)+('HOLD BUY Sheet'!V156*'HOLD BUY Sheet'!$U$157)+('HOLD BUY Sheet'!V159*'HOLD BUY Sheet'!$U$160)+('HOLD BUY Sheet'!V162*'HOLD BUY Sheet'!$U$163)+('HOLD BUY Sheet'!V165*'HOLD BUY Sheet'!$U$166)+('HOLD BUY Sheet'!V168*'HOLD BUY Sheet'!$U$169)+('HOLD BUY Sheet'!V171*'HOLD BUY Sheet'!$U$172)+('HOLD BUY Sheet'!V174*'HOLD BUY Sheet'!$U$175)+('HOLD BUY Sheet'!V177*'HOLD BUY Sheet'!$U$178)+('HOLD BUY Sheet'!V180*'HOLD BUY Sheet'!$U$181)+('HOLD BUY Sheet'!V183*'HOLD BUY Sheet'!$U$184)+('HOLD BUY Sheet'!V186*'HOLD BUY Sheet'!$U$187)</f>
        <v>0</v>
      </c>
      <c r="H9" s="431">
        <f>'HOLD BUY Sheet'!W138+('HOLD BUY Sheet'!W144*'HOLD BUY Sheet'!$U$145)+('HOLD BUY Sheet'!W147*'HOLD BUY Sheet'!$U$148)+('HOLD BUY Sheet'!W150*'HOLD BUY Sheet'!$U$151)+('HOLD BUY Sheet'!W153*'HOLD BUY Sheet'!$U$154)+('HOLD BUY Sheet'!W156*'HOLD BUY Sheet'!$U$157)+('HOLD BUY Sheet'!W159*'HOLD BUY Sheet'!$U$160)+('HOLD BUY Sheet'!W162*'HOLD BUY Sheet'!$U$163)+('HOLD BUY Sheet'!W165*'HOLD BUY Sheet'!$U$166)+('HOLD BUY Sheet'!W168*'HOLD BUY Sheet'!$U$169)+('HOLD BUY Sheet'!W171*'HOLD BUY Sheet'!$U$172)+('HOLD BUY Sheet'!W174*'HOLD BUY Sheet'!$U$175)+('HOLD BUY Sheet'!W177*'HOLD BUY Sheet'!$U$178)+('HOLD BUY Sheet'!W180*'HOLD BUY Sheet'!$U$181)+('HOLD BUY Sheet'!W183*'HOLD BUY Sheet'!$U$184)+('HOLD BUY Sheet'!W186*'HOLD BUY Sheet'!$U$187)</f>
        <v>0</v>
      </c>
      <c r="I9" s="432">
        <f>'HOLD BUY Sheet'!X138+('HOLD BUY Sheet'!X144*'HOLD BUY Sheet'!$U$145)+('HOLD BUY Sheet'!X147*'HOLD BUY Sheet'!$U$148)+('HOLD BUY Sheet'!X150*'HOLD BUY Sheet'!$U$151)+('HOLD BUY Sheet'!X153*'HOLD BUY Sheet'!$U$154)+('HOLD BUY Sheet'!X156*'HOLD BUY Sheet'!$U$157)+('HOLD BUY Sheet'!X159*'HOLD BUY Sheet'!$U$160)+('HOLD BUY Sheet'!X162*'HOLD BUY Sheet'!$U$163)+('HOLD BUY Sheet'!X165*'HOLD BUY Sheet'!$U$166)+('HOLD BUY Sheet'!X168*'HOLD BUY Sheet'!$U$169)+('HOLD BUY Sheet'!X171*'HOLD BUY Sheet'!$U$172)+('HOLD BUY Sheet'!X174*'HOLD BUY Sheet'!$U$175)+('HOLD BUY Sheet'!X177*'HOLD BUY Sheet'!$U$178)+('HOLD BUY Sheet'!X180*'HOLD BUY Sheet'!$U$181)+('HOLD BUY Sheet'!X183*'HOLD BUY Sheet'!$U$184)+('HOLD BUY Sheet'!X186*'HOLD BUY Sheet'!$U$187)</f>
        <v>0</v>
      </c>
      <c r="J9" s="433">
        <f>'HOLD BUY Sheet'!Y138+('HOLD BUY Sheet'!Y144*'HOLD BUY Sheet'!$U$145)+('HOLD BUY Sheet'!Y147*'HOLD BUY Sheet'!$U$148)+('HOLD BUY Sheet'!Y150*'HOLD BUY Sheet'!$U$151)+('HOLD BUY Sheet'!Y153*'HOLD BUY Sheet'!$U$154)+('HOLD BUY Sheet'!Y156*'HOLD BUY Sheet'!$U$157)+('HOLD BUY Sheet'!Y159*'HOLD BUY Sheet'!$U$160)+('HOLD BUY Sheet'!Y162*'HOLD BUY Sheet'!$U$163)+('HOLD BUY Sheet'!Y165*'HOLD BUY Sheet'!$U$166)+('HOLD BUY Sheet'!Y168*'HOLD BUY Sheet'!$U$169)+('HOLD BUY Sheet'!Y171*'HOLD BUY Sheet'!$U$172)+('HOLD BUY Sheet'!Y174*'HOLD BUY Sheet'!$U$175)+('HOLD BUY Sheet'!Y177*'HOLD BUY Sheet'!$U$178)+('HOLD BUY Sheet'!Y180*'HOLD BUY Sheet'!$U$181)+('HOLD BUY Sheet'!Y183*'HOLD BUY Sheet'!$U$184)+('HOLD BUY Sheet'!Y186*'HOLD BUY Sheet'!$U$187)</f>
        <v>0</v>
      </c>
      <c r="K9" s="434">
        <f>'HOLD BUY Sheet'!Z138+('HOLD BUY Sheet'!Z144*'HOLD BUY Sheet'!$U$145)+('HOLD BUY Sheet'!Z147*'HOLD BUY Sheet'!$U$148)+('HOLD BUY Sheet'!Z150*'HOLD BUY Sheet'!$U$151)+('HOLD BUY Sheet'!Z153*'HOLD BUY Sheet'!$U$154)+('HOLD BUY Sheet'!Z156*'HOLD BUY Sheet'!$U$157)+('HOLD BUY Sheet'!Z159*'HOLD BUY Sheet'!$U$160)+('HOLD BUY Sheet'!Z162*'HOLD BUY Sheet'!$U$163)+('HOLD BUY Sheet'!Z165*'HOLD BUY Sheet'!$U$166)+('HOLD BUY Sheet'!Z168*'HOLD BUY Sheet'!$U$169)+('HOLD BUY Sheet'!Z171*'HOLD BUY Sheet'!$U$172)+('HOLD BUY Sheet'!Z174*'HOLD BUY Sheet'!$U$175)+('HOLD BUY Sheet'!Z177*'HOLD BUY Sheet'!$U$178)+('HOLD BUY Sheet'!Z180*'HOLD BUY Sheet'!$U$181)+('HOLD BUY Sheet'!Z183*'HOLD BUY Sheet'!$U$184)+('HOLD BUY Sheet'!Z186*'HOLD BUY Sheet'!$U$187)</f>
        <v>0</v>
      </c>
      <c r="L9" s="435">
        <f>'HOLD BUY Sheet'!AA138+('HOLD BUY Sheet'!AA144*'HOLD BUY Sheet'!$U$145)+('HOLD BUY Sheet'!AA147*'HOLD BUY Sheet'!$U$148)+('HOLD BUY Sheet'!AA150*'HOLD BUY Sheet'!$U$151)+('HOLD BUY Sheet'!AA153*'HOLD BUY Sheet'!$U$154)+('HOLD BUY Sheet'!AA156*'HOLD BUY Sheet'!$U$157)+('HOLD BUY Sheet'!AA159*'HOLD BUY Sheet'!$U$160)+('HOLD BUY Sheet'!AA162*'HOLD BUY Sheet'!$U$163)+('HOLD BUY Sheet'!AA165*'HOLD BUY Sheet'!$U$166)+('HOLD BUY Sheet'!AA168*'HOLD BUY Sheet'!$U$169)+('HOLD BUY Sheet'!AA171*'HOLD BUY Sheet'!$U$172)+('HOLD BUY Sheet'!AA174*'HOLD BUY Sheet'!$U$175)+('HOLD BUY Sheet'!AA177*'HOLD BUY Sheet'!$U$178)+('HOLD BUY Sheet'!AA180*'HOLD BUY Sheet'!$U$181)+('HOLD BUY Sheet'!AA183*'HOLD BUY Sheet'!$U$184)+('HOLD BUY Sheet'!AA186*'HOLD BUY Sheet'!$U$187)</f>
        <v>0</v>
      </c>
      <c r="M9" s="436">
        <f>'HOLD BUY Sheet'!AB138+('HOLD BUY Sheet'!AB144*'HOLD BUY Sheet'!$U$145)+('HOLD BUY Sheet'!AB147*'HOLD BUY Sheet'!$U$148)+('HOLD BUY Sheet'!AB150*'HOLD BUY Sheet'!$U$151)+('HOLD BUY Sheet'!AB153*'HOLD BUY Sheet'!$U$154)+('HOLD BUY Sheet'!AB156*'HOLD BUY Sheet'!$U$157)+('HOLD BUY Sheet'!AB159*'HOLD BUY Sheet'!$U$160)+('HOLD BUY Sheet'!AB162*'HOLD BUY Sheet'!$U$163)+('HOLD BUY Sheet'!AB165*'HOLD BUY Sheet'!$U$166)+('HOLD BUY Sheet'!AB168*'HOLD BUY Sheet'!$U$169)+('HOLD BUY Sheet'!AB171*'HOLD BUY Sheet'!$U$172)+('HOLD BUY Sheet'!AB174*'HOLD BUY Sheet'!$U$175)+('HOLD BUY Sheet'!AB177*'HOLD BUY Sheet'!$U$178)+('HOLD BUY Sheet'!AB180*'HOLD BUY Sheet'!$U$181)+('HOLD BUY Sheet'!AB183*'HOLD BUY Sheet'!$U$184)+('HOLD BUY Sheet'!AB186*'HOLD BUY Sheet'!$U$187)</f>
        <v>0</v>
      </c>
      <c r="N9" s="437">
        <f>'HOLD BUY Sheet'!AC138+('HOLD BUY Sheet'!AC144*'HOLD BUY Sheet'!$U$145)+('HOLD BUY Sheet'!AC147*'HOLD BUY Sheet'!$U$148)+('HOLD BUY Sheet'!AC150*'HOLD BUY Sheet'!$U$151)+('HOLD BUY Sheet'!AC153*'HOLD BUY Sheet'!$U$154)+('HOLD BUY Sheet'!AC156*'HOLD BUY Sheet'!$U$157)+('HOLD BUY Sheet'!AC159*'HOLD BUY Sheet'!$U$160)+('HOLD BUY Sheet'!AC162*'HOLD BUY Sheet'!$U$163)+('HOLD BUY Sheet'!AC165*'HOLD BUY Sheet'!$U$166)+('HOLD BUY Sheet'!AC168*'HOLD BUY Sheet'!$U$169)+('HOLD BUY Sheet'!AC171*'HOLD BUY Sheet'!$U$172)+('HOLD BUY Sheet'!AC174*'HOLD BUY Sheet'!$U$175)+('HOLD BUY Sheet'!AC177*'HOLD BUY Sheet'!$U$178)+('HOLD BUY Sheet'!AC180*'HOLD BUY Sheet'!$U$181)+('HOLD BUY Sheet'!AC183*'HOLD BUY Sheet'!$U$184)+('HOLD BUY Sheet'!AC186*'HOLD BUY Sheet'!$U$187)</f>
        <v>0</v>
      </c>
      <c r="P9" s="456">
        <f>SUM(B9:N9)</f>
        <v>0</v>
      </c>
    </row>
    <row r="10" spans="1:16" ht="25" customHeight="1" thickTop="1" thickBot="1">
      <c r="A10" s="438" t="s">
        <v>193</v>
      </c>
      <c r="B10" s="559">
        <f>SUM('HOLD BUY Sheet'!AE138,'HOLD BUY Sheet'!AE144,'HOLD BUY Sheet'!AE147,'HOLD BUY Sheet'!AE150,'HOLD BUY Sheet'!AE153,'HOLD BUY Sheet'!AE156,'HOLD BUY Sheet'!AE159,'HOLD BUY Sheet'!AE162,'HOLD BUY Sheet'!AE165,'HOLD BUY Sheet'!AE168,'HOLD BUY Sheet'!AE171,'HOLD BUY Sheet'!AE174,'HOLD BUY Sheet'!AE177,'HOLD BUY Sheet'!AE180,'HOLD BUY Sheet'!AE183,'HOLD BUY Sheet'!AE186)</f>
        <v>0</v>
      </c>
      <c r="C10" s="560">
        <f>SUM('HOLD BUY Sheet'!AF138,'HOLD BUY Sheet'!AF144,'HOLD BUY Sheet'!AF147,'HOLD BUY Sheet'!AF150,'HOLD BUY Sheet'!AF153,'HOLD BUY Sheet'!AF156,'HOLD BUY Sheet'!AF159,'HOLD BUY Sheet'!AF162,'HOLD BUY Sheet'!AF165,'HOLD BUY Sheet'!AF168,'HOLD BUY Sheet'!AF171,'HOLD BUY Sheet'!AF174,'HOLD BUY Sheet'!AF177,'HOLD BUY Sheet'!AF180,'HOLD BUY Sheet'!AF183,'HOLD BUY Sheet'!AF186)</f>
        <v>0</v>
      </c>
      <c r="D10" s="561">
        <f>SUM('HOLD BUY Sheet'!AG138,'HOLD BUY Sheet'!AG144,'HOLD BUY Sheet'!AG147,'HOLD BUY Sheet'!AG150,'HOLD BUY Sheet'!AG153,'HOLD BUY Sheet'!AG156,'HOLD BUY Sheet'!AG159,'HOLD BUY Sheet'!AG162,'HOLD BUY Sheet'!AG165,'HOLD BUY Sheet'!AG168,'HOLD BUY Sheet'!AG171,'HOLD BUY Sheet'!AG174,'HOLD BUY Sheet'!AG177,'HOLD BUY Sheet'!AG180,'HOLD BUY Sheet'!AG183,'HOLD BUY Sheet'!AG186)</f>
        <v>0</v>
      </c>
      <c r="E10" s="562">
        <f>SUM('HOLD BUY Sheet'!AH138,'HOLD BUY Sheet'!AH144,'HOLD BUY Sheet'!AH147,'HOLD BUY Sheet'!AH150,'HOLD BUY Sheet'!AH153,'HOLD BUY Sheet'!AH156,'HOLD BUY Sheet'!AH159,'HOLD BUY Sheet'!AH162,'HOLD BUY Sheet'!AH165,'HOLD BUY Sheet'!AH168,'HOLD BUY Sheet'!AH171,'HOLD BUY Sheet'!AH174,'HOLD BUY Sheet'!AH177,'HOLD BUY Sheet'!AH180,'HOLD BUY Sheet'!AH183,'HOLD BUY Sheet'!AH186)</f>
        <v>0</v>
      </c>
      <c r="F10" s="563">
        <f>SUM('HOLD BUY Sheet'!AI138,'HOLD BUY Sheet'!AI144,'HOLD BUY Sheet'!AI147,'HOLD BUY Sheet'!AI150,'HOLD BUY Sheet'!AI153,'HOLD BUY Sheet'!AI156,'HOLD BUY Sheet'!AI159,'HOLD BUY Sheet'!AI162,'HOLD BUY Sheet'!AI165,'HOLD BUY Sheet'!AI168,'HOLD BUY Sheet'!AI171,'HOLD BUY Sheet'!AI174,'HOLD BUY Sheet'!AI177,'HOLD BUY Sheet'!AI180,'HOLD BUY Sheet'!AI183,'HOLD BUY Sheet'!AI186)</f>
        <v>0</v>
      </c>
      <c r="G10" s="564">
        <f>SUM('HOLD BUY Sheet'!AJ138,'HOLD BUY Sheet'!AJ144,'HOLD BUY Sheet'!AJ147,'HOLD BUY Sheet'!AJ150,'HOLD BUY Sheet'!AJ153,'HOLD BUY Sheet'!AJ156,'HOLD BUY Sheet'!AJ159,'HOLD BUY Sheet'!AJ162,'HOLD BUY Sheet'!AJ165,'HOLD BUY Sheet'!AJ168,'HOLD BUY Sheet'!AJ171,'HOLD BUY Sheet'!AJ174,'HOLD BUY Sheet'!AJ177,'HOLD BUY Sheet'!AJ180,'HOLD BUY Sheet'!AJ183,'HOLD BUY Sheet'!AJ186)</f>
        <v>0</v>
      </c>
      <c r="H10" s="565">
        <f>SUM('HOLD BUY Sheet'!AK138,'HOLD BUY Sheet'!AK144,'HOLD BUY Sheet'!AK147,'HOLD BUY Sheet'!AK150,'HOLD BUY Sheet'!AK153,'HOLD BUY Sheet'!AK156,'HOLD BUY Sheet'!AK159,'HOLD BUY Sheet'!AK162,'HOLD BUY Sheet'!AK165,'HOLD BUY Sheet'!AK168,'HOLD BUY Sheet'!AK171,'HOLD BUY Sheet'!AK174,'HOLD BUY Sheet'!AK177,'HOLD BUY Sheet'!AK180,'HOLD BUY Sheet'!AK183,'HOLD BUY Sheet'!AK186)</f>
        <v>0</v>
      </c>
      <c r="I10" s="566">
        <f>SUM('HOLD BUY Sheet'!AL138,'HOLD BUY Sheet'!AL144,'HOLD BUY Sheet'!AL147,'HOLD BUY Sheet'!AL150,'HOLD BUY Sheet'!AL153,'HOLD BUY Sheet'!AL156,'HOLD BUY Sheet'!AL159,'HOLD BUY Sheet'!AL162,'HOLD BUY Sheet'!AL165,'HOLD BUY Sheet'!AL168,'HOLD BUY Sheet'!AL171,'HOLD BUY Sheet'!AL174,'HOLD BUY Sheet'!AL177,'HOLD BUY Sheet'!AL180,'HOLD BUY Sheet'!AL183,'HOLD BUY Sheet'!AL186)</f>
        <v>0</v>
      </c>
      <c r="J10" s="567">
        <f>SUM('HOLD BUY Sheet'!AM138,'HOLD BUY Sheet'!AM144,'HOLD BUY Sheet'!AM147,'HOLD BUY Sheet'!AM150,'HOLD BUY Sheet'!AM153,'HOLD BUY Sheet'!AM156,'HOLD BUY Sheet'!AM159,'HOLD BUY Sheet'!AM162,'HOLD BUY Sheet'!AM165,'HOLD BUY Sheet'!AM168,'HOLD BUY Sheet'!AM171,'HOLD BUY Sheet'!AM174,'HOLD BUY Sheet'!AM177,'HOLD BUY Sheet'!AM180,'HOLD BUY Sheet'!AM183,'HOLD BUY Sheet'!AM186)</f>
        <v>0</v>
      </c>
      <c r="K10" s="568">
        <f>SUM('HOLD BUY Sheet'!AN138,'HOLD BUY Sheet'!AN144,'HOLD BUY Sheet'!AN147,'HOLD BUY Sheet'!AN150,'HOLD BUY Sheet'!AN153,'HOLD BUY Sheet'!AN156,'HOLD BUY Sheet'!AN159,'HOLD BUY Sheet'!AN162,'HOLD BUY Sheet'!AN165,'HOLD BUY Sheet'!AN168,'HOLD BUY Sheet'!AN171,'HOLD BUY Sheet'!AN174,'HOLD BUY Sheet'!AN177,'HOLD BUY Sheet'!AN180,'HOLD BUY Sheet'!AN183,'HOLD BUY Sheet'!AN186)</f>
        <v>0</v>
      </c>
      <c r="L10" s="569">
        <f>SUM('HOLD BUY Sheet'!AO138,'HOLD BUY Sheet'!AO144,'HOLD BUY Sheet'!AO147,'HOLD BUY Sheet'!AO150,'HOLD BUY Sheet'!AO153,'HOLD BUY Sheet'!AO156,'HOLD BUY Sheet'!AO159,'HOLD BUY Sheet'!AO162,'HOLD BUY Sheet'!AO165,'HOLD BUY Sheet'!AO168,'HOLD BUY Sheet'!AO171,'HOLD BUY Sheet'!AO174,'HOLD BUY Sheet'!AO177,'HOLD BUY Sheet'!AO180,'HOLD BUY Sheet'!AO183,'HOLD BUY Sheet'!AO186)</f>
        <v>0</v>
      </c>
      <c r="M10" s="570">
        <f>SUM('HOLD BUY Sheet'!AP138,'HOLD BUY Sheet'!AP144,'HOLD BUY Sheet'!AP147,'HOLD BUY Sheet'!AP150,'HOLD BUY Sheet'!AP153,'HOLD BUY Sheet'!AP156,'HOLD BUY Sheet'!AP159,'HOLD BUY Sheet'!AP162,'HOLD BUY Sheet'!AP165,'HOLD BUY Sheet'!AP168,'HOLD BUY Sheet'!AP171,'HOLD BUY Sheet'!AP174,'HOLD BUY Sheet'!AP177,'HOLD BUY Sheet'!AP180,'HOLD BUY Sheet'!AP183,'HOLD BUY Sheet'!AP186)</f>
        <v>0</v>
      </c>
      <c r="N10" s="571">
        <f>SUM('HOLD BUY Sheet'!AQ138,'HOLD BUY Sheet'!AQ144,'HOLD BUY Sheet'!AQ147,'HOLD BUY Sheet'!AQ150,'HOLD BUY Sheet'!AQ153,'HOLD BUY Sheet'!AQ156,'HOLD BUY Sheet'!AQ159,'HOLD BUY Sheet'!AQ162,'HOLD BUY Sheet'!AQ165,'HOLD BUY Sheet'!AQ168,'HOLD BUY Sheet'!AQ171,'HOLD BUY Sheet'!AQ174,'HOLD BUY Sheet'!AQ177,'HOLD BUY Sheet'!AQ180,'HOLD BUY Sheet'!AQ183,'HOLD BUY Sheet'!AQ186)</f>
        <v>0</v>
      </c>
      <c r="P10" s="572">
        <f>SUM(B10:N10)</f>
        <v>0</v>
      </c>
    </row>
    <row r="12" spans="1:16" ht="12.6" thickBot="1"/>
    <row r="13" spans="1:16" ht="37.200000000000003" thickTop="1">
      <c r="A13" s="452" t="s">
        <v>181</v>
      </c>
      <c r="B13" s="338" t="s">
        <v>107</v>
      </c>
      <c r="C13" s="210" t="s">
        <v>108</v>
      </c>
      <c r="D13" s="225" t="s">
        <v>114</v>
      </c>
      <c r="E13" s="226" t="s">
        <v>109</v>
      </c>
      <c r="F13" s="230" t="s">
        <v>110</v>
      </c>
      <c r="G13" s="355" t="s">
        <v>160</v>
      </c>
      <c r="H13" s="279" t="s">
        <v>111</v>
      </c>
      <c r="I13" s="234" t="s">
        <v>112</v>
      </c>
      <c r="J13" s="343" t="s">
        <v>159</v>
      </c>
      <c r="K13" s="339" t="s">
        <v>113</v>
      </c>
      <c r="L13" s="349" t="s">
        <v>161</v>
      </c>
      <c r="P13" s="454" t="s">
        <v>178</v>
      </c>
    </row>
    <row r="14" spans="1:16" ht="7" customHeight="1" thickBot="1">
      <c r="B14" s="203"/>
      <c r="C14" s="208"/>
      <c r="D14" s="219"/>
      <c r="E14" s="227"/>
      <c r="F14" s="231"/>
      <c r="G14" s="356"/>
      <c r="H14" s="280"/>
      <c r="I14" s="235"/>
      <c r="J14" s="344"/>
      <c r="K14" s="238"/>
      <c r="L14" s="350"/>
      <c r="P14" s="455"/>
    </row>
    <row r="15" spans="1:16" ht="29.1" customHeight="1" thickBot="1">
      <c r="A15" s="438" t="s">
        <v>182</v>
      </c>
      <c r="B15" s="439">
        <f>'VOLUME BUY Sheet'!N21+('VOLUME BUY Sheet'!N27*'VOLUME BUY Sheet'!$C$26)</f>
        <v>0</v>
      </c>
      <c r="C15" s="440">
        <f>'VOLUME BUY Sheet'!O21+('VOLUME BUY Sheet'!O27*'VOLUME BUY Sheet'!$C$26)</f>
        <v>0</v>
      </c>
      <c r="D15" s="441">
        <f>'VOLUME BUY Sheet'!P21+('VOLUME BUY Sheet'!P27*'VOLUME BUY Sheet'!$C$26)</f>
        <v>0</v>
      </c>
      <c r="E15" s="442">
        <f>'VOLUME BUY Sheet'!Q21+('VOLUME BUY Sheet'!Q27*'VOLUME BUY Sheet'!$C$26)</f>
        <v>0</v>
      </c>
      <c r="F15" s="443">
        <f>'VOLUME BUY Sheet'!R21+('VOLUME BUY Sheet'!R27*'VOLUME BUY Sheet'!$C$26)</f>
        <v>0</v>
      </c>
      <c r="G15" s="444">
        <f>'VOLUME BUY Sheet'!S21+('VOLUME BUY Sheet'!S27*'VOLUME BUY Sheet'!$C$26)</f>
        <v>0</v>
      </c>
      <c r="H15" s="450">
        <f>'VOLUME BUY Sheet'!T21+('VOLUME BUY Sheet'!T27*'VOLUME BUY Sheet'!$C$26)</f>
        <v>0</v>
      </c>
      <c r="I15" s="445">
        <f>'VOLUME BUY Sheet'!U21+('VOLUME BUY Sheet'!U27*'VOLUME BUY Sheet'!$C$26)</f>
        <v>0</v>
      </c>
      <c r="J15" s="446">
        <f>'VOLUME BUY Sheet'!V21+('VOLUME BUY Sheet'!V27*'VOLUME BUY Sheet'!$C$26)</f>
        <v>0</v>
      </c>
      <c r="K15" s="447">
        <f>'VOLUME BUY Sheet'!W21+('VOLUME BUY Sheet'!W27*'VOLUME BUY Sheet'!$C$26)</f>
        <v>0</v>
      </c>
      <c r="L15" s="448">
        <f>'VOLUME BUY Sheet'!X21+('VOLUME BUY Sheet'!X27*'VOLUME BUY Sheet'!$C$26)</f>
        <v>0</v>
      </c>
      <c r="P15" s="456">
        <f>SUM(B15:L15)</f>
        <v>0</v>
      </c>
    </row>
    <row r="16" spans="1:16" ht="12.6" thickTop="1"/>
  </sheetData>
  <sheetProtection algorithmName="SHA-512" hashValue="zT2Zrf1G/uMDXLDgUP1KqKLqxIKuu6hSmBaQaVhmHLGPqHDNMfyxFJonw8usRB+DsDOGh5UCxwKCKnUNPqw/zQ==" saltValue="Cepv6PjqBLFNKyIVtvIRSw==" spinCount="100000" sheet="1" selectLockedCells="1"/>
  <pageMargins left="0.7" right="0.7" top="0.75" bottom="0.75" header="0.3" footer="0.3"/>
  <pageSetup scale="77" orientation="landscape" r:id="rId1"/>
  <headerFooter>
    <oddHeader>&amp;RJanuary 1, 2023
US Gym</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HOLD BUY Sheet</vt:lpstr>
      <vt:lpstr>VOLUME BUY Sheet</vt:lpstr>
      <vt:lpstr>ORDER SUMMARY Sheet</vt:lpstr>
      <vt:lpstr>'HOLD BUY Sheet'!Print_Area</vt:lpstr>
      <vt:lpstr>'VOLUME BUY Sheet'!Print_Area</vt:lpstr>
      <vt:lpstr>'HOLD BUY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T</dc:creator>
  <cp:lastModifiedBy>W T</cp:lastModifiedBy>
  <cp:lastPrinted>2022-05-22T19:23:42Z</cp:lastPrinted>
  <dcterms:created xsi:type="dcterms:W3CDTF">2021-02-27T21:00:04Z</dcterms:created>
  <dcterms:modified xsi:type="dcterms:W3CDTF">2022-12-30T18:18:22Z</dcterms:modified>
</cp:coreProperties>
</file>